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https://d.docs.live.net/2dc0893f24a19b8d/Documents/Scouts/"/>
    </mc:Choice>
  </mc:AlternateContent>
  <xr:revisionPtr revIDLastSave="229" documentId="14_{834DD918-8B7C-4308-933D-56CD27A04E48}" xr6:coauthVersionLast="47" xr6:coauthVersionMax="47" xr10:uidLastSave="{0FE9A1CF-9541-441A-81BC-1FC3F070BDBB}"/>
  <bookViews>
    <workbookView xWindow="-108" yWindow="-108" windowWidth="23256" windowHeight="12576" tabRatio="935" firstSheet="2" activeTab="2" xr2:uid="{0A514A5C-3B35-433F-9742-B7C9AD5DFD0A}"/>
  </bookViews>
  <sheets>
    <sheet name="Export Data" sheetId="19" state="hidden" r:id="rId1"/>
    <sheet name="Registration Worksheet" sheetId="2" state="hidden" r:id="rId2"/>
    <sheet name="Registrations" sheetId="13" r:id="rId3"/>
    <sheet name="Rides" sheetId="5" r:id="rId4"/>
    <sheet name="Troopmaster Contacts" sheetId="12" state="hidden" r:id="rId5"/>
    <sheet name="Sheet3" sheetId="17" state="hidden" r:id="rId6"/>
    <sheet name="junk" sheetId="4" state="hidden" r:id="rId7"/>
    <sheet name="Contacts" sheetId="3" state="hidden" r:id="rId8"/>
    <sheet name="Patrols 11-19" sheetId="18" state="hidden" r:id="rId9"/>
    <sheet name="Underage Driver" sheetId="6" state="hidden" r:id="rId10"/>
    <sheet name="Patrols" sheetId="16" state="hidden" r:id="rId11"/>
    <sheet name="Sheet1" sheetId="14" state="hidden" r:id="rId12"/>
    <sheet name="Health" sheetId="7" state="hidden" r:id="rId13"/>
    <sheet name="Sheet2" sheetId="15" state="hidden" r:id="rId14"/>
  </sheets>
  <externalReferences>
    <externalReference r:id="rId15"/>
  </externalReferences>
  <definedNames>
    <definedName name="_xlnm._FilterDatabase" localSheetId="6" hidden="1">junk!$A$84:$N$163</definedName>
    <definedName name="_xlnm._FilterDatabase" localSheetId="2" hidden="1">Registrations!$A$10:$J$103</definedName>
    <definedName name="F101A1..F101">junk!#REF!</definedName>
    <definedName name="_xlnm.Print_Area" localSheetId="7">Contacts!$A$2:$G$144</definedName>
    <definedName name="_xlnm.Print_Area" localSheetId="6">Registrations!$A$1:$J$7</definedName>
    <definedName name="_xlnm.Print_Area" localSheetId="2">Registrations!$A$1:$D$48</definedName>
    <definedName name="_xlnm.Print_Area" localSheetId="3">Rides!$A$1:$G$32</definedName>
    <definedName name="_xlnm.Print_Area" localSheetId="4">#REF!</definedName>
    <definedName name="_xlnm.Print_Titles" localSheetId="6">junk!$82:$82</definedName>
    <definedName name="RawData">#N/A</definedName>
    <definedName name="Registered">#N/A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5" l="1"/>
  <c r="D2" i="13"/>
  <c r="C51" i="13"/>
  <c r="B51" i="13"/>
  <c r="C3" i="13"/>
  <c r="B3" i="5" l="1"/>
  <c r="A22" i="5"/>
  <c r="A24" i="5"/>
  <c r="A10" i="5"/>
  <c r="A14" i="5"/>
  <c r="A13" i="5"/>
  <c r="A12" i="5"/>
  <c r="A1" i="5"/>
  <c r="A31" i="5"/>
  <c r="A18" i="5"/>
  <c r="A11" i="5"/>
  <c r="A19" i="5"/>
  <c r="A16" i="5"/>
  <c r="A9" i="5"/>
  <c r="A25" i="5"/>
  <c r="A28" i="5"/>
  <c r="A29" i="5"/>
  <c r="A15" i="5"/>
  <c r="I124" i="2"/>
  <c r="H124" i="2"/>
  <c r="G124" i="2"/>
  <c r="F124" i="2"/>
  <c r="D124" i="2"/>
  <c r="C124" i="2"/>
  <c r="B124" i="2"/>
  <c r="A124" i="2"/>
  <c r="E124" i="2" s="1"/>
  <c r="I123" i="2"/>
  <c r="F123" i="2" s="1"/>
  <c r="H123" i="2"/>
  <c r="G123" i="2"/>
  <c r="D123" i="2"/>
  <c r="C123" i="2"/>
  <c r="B123" i="2"/>
  <c r="A123" i="2"/>
  <c r="E123" i="2" s="1"/>
  <c r="I122" i="2"/>
  <c r="F122" i="2" s="1"/>
  <c r="H122" i="2"/>
  <c r="G122" i="2"/>
  <c r="D122" i="2"/>
  <c r="C122" i="2"/>
  <c r="B122" i="2"/>
  <c r="A122" i="2"/>
  <c r="E122" i="2" s="1"/>
  <c r="I121" i="2"/>
  <c r="F121" i="2" s="1"/>
  <c r="H121" i="2"/>
  <c r="G121" i="2"/>
  <c r="D121" i="2"/>
  <c r="C121" i="2"/>
  <c r="B121" i="2"/>
  <c r="A121" i="2"/>
  <c r="E121" i="2" s="1"/>
  <c r="I120" i="2"/>
  <c r="H120" i="2"/>
  <c r="G120" i="2"/>
  <c r="F120" i="2"/>
  <c r="D120" i="2"/>
  <c r="C120" i="2"/>
  <c r="B120" i="2"/>
  <c r="A120" i="2"/>
  <c r="E120" i="2" s="1"/>
  <c r="I119" i="2"/>
  <c r="F119" i="2" s="1"/>
  <c r="H119" i="2"/>
  <c r="G119" i="2"/>
  <c r="D119" i="2"/>
  <c r="C119" i="2"/>
  <c r="B119" i="2"/>
  <c r="A119" i="2"/>
  <c r="E119" i="2" s="1"/>
  <c r="I118" i="2"/>
  <c r="F118" i="2" s="1"/>
  <c r="H118" i="2"/>
  <c r="G118" i="2"/>
  <c r="D118" i="2"/>
  <c r="C118" i="2"/>
  <c r="B118" i="2"/>
  <c r="A118" i="2"/>
  <c r="E118" i="2" s="1"/>
  <c r="I117" i="2"/>
  <c r="F117" i="2" s="1"/>
  <c r="H117" i="2"/>
  <c r="G117" i="2"/>
  <c r="D117" i="2"/>
  <c r="C117" i="2"/>
  <c r="B117" i="2"/>
  <c r="A117" i="2"/>
  <c r="I116" i="2"/>
  <c r="H116" i="2"/>
  <c r="G116" i="2"/>
  <c r="F116" i="2"/>
  <c r="D116" i="2"/>
  <c r="C116" i="2"/>
  <c r="B116" i="2"/>
  <c r="A116" i="2"/>
  <c r="E116" i="2" s="1"/>
  <c r="I115" i="2"/>
  <c r="F115" i="2" s="1"/>
  <c r="H115" i="2"/>
  <c r="G115" i="2"/>
  <c r="D115" i="2"/>
  <c r="C115" i="2"/>
  <c r="B115" i="2"/>
  <c r="A115" i="2"/>
  <c r="E115" i="2" s="1"/>
  <c r="I114" i="2"/>
  <c r="F114" i="2" s="1"/>
  <c r="H114" i="2"/>
  <c r="G114" i="2"/>
  <c r="D114" i="2"/>
  <c r="C114" i="2"/>
  <c r="B114" i="2"/>
  <c r="A114" i="2"/>
  <c r="E114" i="2" s="1"/>
  <c r="I113" i="2"/>
  <c r="H113" i="2"/>
  <c r="G113" i="2"/>
  <c r="D113" i="2"/>
  <c r="C113" i="2"/>
  <c r="B113" i="2"/>
  <c r="A113" i="2"/>
  <c r="I112" i="2"/>
  <c r="H112" i="2"/>
  <c r="G112" i="2"/>
  <c r="F112" i="2"/>
  <c r="D112" i="2"/>
  <c r="C112" i="2"/>
  <c r="B112" i="2"/>
  <c r="A112" i="2"/>
  <c r="E112" i="2" s="1"/>
  <c r="I111" i="2"/>
  <c r="F111" i="2" s="1"/>
  <c r="H111" i="2"/>
  <c r="G111" i="2"/>
  <c r="D111" i="2"/>
  <c r="C111" i="2"/>
  <c r="B111" i="2"/>
  <c r="A111" i="2"/>
  <c r="E111" i="2" s="1"/>
  <c r="I110" i="2"/>
  <c r="F110" i="2" s="1"/>
  <c r="H110" i="2"/>
  <c r="G110" i="2"/>
  <c r="D110" i="2"/>
  <c r="C110" i="2"/>
  <c r="B110" i="2"/>
  <c r="A110" i="2"/>
  <c r="E110" i="2" s="1"/>
  <c r="I109" i="2"/>
  <c r="F109" i="2" s="1"/>
  <c r="H109" i="2"/>
  <c r="G109" i="2"/>
  <c r="D109" i="2"/>
  <c r="C109" i="2"/>
  <c r="B109" i="2"/>
  <c r="A109" i="2"/>
  <c r="I108" i="2"/>
  <c r="H108" i="2"/>
  <c r="G108" i="2"/>
  <c r="F108" i="2"/>
  <c r="D108" i="2"/>
  <c r="C108" i="2"/>
  <c r="B108" i="2"/>
  <c r="A108" i="2"/>
  <c r="E108" i="2" s="1"/>
  <c r="I107" i="2"/>
  <c r="F107" i="2" s="1"/>
  <c r="H107" i="2"/>
  <c r="G107" i="2"/>
  <c r="D107" i="2"/>
  <c r="C107" i="2"/>
  <c r="B107" i="2"/>
  <c r="A107" i="2"/>
  <c r="E107" i="2" s="1"/>
  <c r="I106" i="2"/>
  <c r="F106" i="2" s="1"/>
  <c r="H106" i="2"/>
  <c r="G106" i="2"/>
  <c r="D106" i="2"/>
  <c r="C106" i="2"/>
  <c r="B106" i="2"/>
  <c r="A106" i="2"/>
  <c r="E106" i="2" s="1"/>
  <c r="I105" i="2"/>
  <c r="F105" i="2" s="1"/>
  <c r="H105" i="2"/>
  <c r="G105" i="2"/>
  <c r="D105" i="2"/>
  <c r="C105" i="2"/>
  <c r="B105" i="2"/>
  <c r="A105" i="2"/>
  <c r="I104" i="2"/>
  <c r="H104" i="2"/>
  <c r="G104" i="2"/>
  <c r="F104" i="2"/>
  <c r="D104" i="2"/>
  <c r="C104" i="2"/>
  <c r="B104" i="2"/>
  <c r="A104" i="2"/>
  <c r="E104" i="2" s="1"/>
  <c r="I103" i="2"/>
  <c r="F103" i="2" s="1"/>
  <c r="H103" i="2"/>
  <c r="G103" i="2"/>
  <c r="D103" i="2"/>
  <c r="C103" i="2"/>
  <c r="B103" i="2"/>
  <c r="A103" i="2"/>
  <c r="E103" i="2" s="1"/>
  <c r="I102" i="2"/>
  <c r="F102" i="2" s="1"/>
  <c r="H102" i="2"/>
  <c r="G102" i="2"/>
  <c r="D102" i="2"/>
  <c r="C102" i="2"/>
  <c r="B102" i="2"/>
  <c r="A102" i="2"/>
  <c r="E102" i="2" s="1"/>
  <c r="I101" i="2"/>
  <c r="F101" i="2" s="1"/>
  <c r="H101" i="2"/>
  <c r="G101" i="2"/>
  <c r="D101" i="2"/>
  <c r="C101" i="2"/>
  <c r="B101" i="2"/>
  <c r="A101" i="2"/>
  <c r="I100" i="2"/>
  <c r="H100" i="2"/>
  <c r="G100" i="2"/>
  <c r="F100" i="2"/>
  <c r="D100" i="2"/>
  <c r="C100" i="2"/>
  <c r="B100" i="2"/>
  <c r="A100" i="2"/>
  <c r="E100" i="2" s="1"/>
  <c r="I99" i="2"/>
  <c r="F99" i="2" s="1"/>
  <c r="H99" i="2"/>
  <c r="G99" i="2"/>
  <c r="D99" i="2"/>
  <c r="C99" i="2"/>
  <c r="B99" i="2"/>
  <c r="A99" i="2"/>
  <c r="E99" i="2" s="1"/>
  <c r="I98" i="2"/>
  <c r="F98" i="2" s="1"/>
  <c r="H98" i="2"/>
  <c r="G98" i="2"/>
  <c r="D98" i="2"/>
  <c r="C98" i="2"/>
  <c r="B98" i="2"/>
  <c r="A98" i="2"/>
  <c r="E98" i="2" s="1"/>
  <c r="I97" i="2"/>
  <c r="F97" i="2" s="1"/>
  <c r="H97" i="2"/>
  <c r="G97" i="2"/>
  <c r="D97" i="2"/>
  <c r="C97" i="2"/>
  <c r="B97" i="2"/>
  <c r="A97" i="2"/>
  <c r="I96" i="2"/>
  <c r="H96" i="2"/>
  <c r="G96" i="2"/>
  <c r="F96" i="2"/>
  <c r="D96" i="2"/>
  <c r="C96" i="2"/>
  <c r="B96" i="2"/>
  <c r="A96" i="2"/>
  <c r="E96" i="2" s="1"/>
  <c r="I95" i="2"/>
  <c r="F95" i="2" s="1"/>
  <c r="H95" i="2"/>
  <c r="G95" i="2"/>
  <c r="D95" i="2"/>
  <c r="C95" i="2"/>
  <c r="B95" i="2"/>
  <c r="A95" i="2"/>
  <c r="E95" i="2" s="1"/>
  <c r="I94" i="2"/>
  <c r="F94" i="2" s="1"/>
  <c r="H94" i="2"/>
  <c r="G94" i="2"/>
  <c r="D94" i="2"/>
  <c r="C94" i="2"/>
  <c r="B94" i="2"/>
  <c r="A94" i="2"/>
  <c r="E94" i="2" s="1"/>
  <c r="I93" i="2"/>
  <c r="F93" i="2" s="1"/>
  <c r="H93" i="2"/>
  <c r="G93" i="2"/>
  <c r="D93" i="2"/>
  <c r="C93" i="2"/>
  <c r="B93" i="2"/>
  <c r="A93" i="2"/>
  <c r="I92" i="2"/>
  <c r="H92" i="2"/>
  <c r="G92" i="2"/>
  <c r="F92" i="2"/>
  <c r="D92" i="2"/>
  <c r="C92" i="2"/>
  <c r="B92" i="2"/>
  <c r="A92" i="2"/>
  <c r="E92" i="2" s="1"/>
  <c r="I91" i="2"/>
  <c r="F91" i="2" s="1"/>
  <c r="H91" i="2"/>
  <c r="G91" i="2"/>
  <c r="D91" i="2"/>
  <c r="C91" i="2"/>
  <c r="B91" i="2"/>
  <c r="A91" i="2"/>
  <c r="E91" i="2" s="1"/>
  <c r="I90" i="2"/>
  <c r="F90" i="2" s="1"/>
  <c r="H90" i="2"/>
  <c r="G90" i="2"/>
  <c r="D90" i="2"/>
  <c r="C90" i="2"/>
  <c r="B90" i="2"/>
  <c r="A90" i="2"/>
  <c r="E90" i="2" s="1"/>
  <c r="I89" i="2"/>
  <c r="F89" i="2" s="1"/>
  <c r="H89" i="2"/>
  <c r="G89" i="2"/>
  <c r="D89" i="2"/>
  <c r="C89" i="2"/>
  <c r="B89" i="2"/>
  <c r="A89" i="2"/>
  <c r="I88" i="2"/>
  <c r="H88" i="2"/>
  <c r="G88" i="2"/>
  <c r="F88" i="2"/>
  <c r="D88" i="2"/>
  <c r="C88" i="2"/>
  <c r="B88" i="2"/>
  <c r="A88" i="2"/>
  <c r="E88" i="2" s="1"/>
  <c r="I87" i="2"/>
  <c r="F87" i="2" s="1"/>
  <c r="H87" i="2"/>
  <c r="G87" i="2"/>
  <c r="D87" i="2"/>
  <c r="C87" i="2"/>
  <c r="B87" i="2"/>
  <c r="A87" i="2"/>
  <c r="E87" i="2" s="1"/>
  <c r="I86" i="2"/>
  <c r="F86" i="2" s="1"/>
  <c r="H86" i="2"/>
  <c r="G86" i="2"/>
  <c r="D86" i="2"/>
  <c r="C86" i="2"/>
  <c r="B86" i="2"/>
  <c r="A86" i="2"/>
  <c r="E86" i="2" s="1"/>
  <c r="I85" i="2"/>
  <c r="F85" i="2" s="1"/>
  <c r="H85" i="2"/>
  <c r="G85" i="2"/>
  <c r="D85" i="2"/>
  <c r="C85" i="2"/>
  <c r="B85" i="2"/>
  <c r="A85" i="2"/>
  <c r="I84" i="2"/>
  <c r="H84" i="2"/>
  <c r="G84" i="2"/>
  <c r="F84" i="2"/>
  <c r="D84" i="2"/>
  <c r="C84" i="2"/>
  <c r="B84" i="2"/>
  <c r="A84" i="2"/>
  <c r="E84" i="2" s="1"/>
  <c r="I83" i="2"/>
  <c r="F83" i="2" s="1"/>
  <c r="H83" i="2"/>
  <c r="G83" i="2"/>
  <c r="D83" i="2"/>
  <c r="C83" i="2"/>
  <c r="B83" i="2"/>
  <c r="A83" i="2"/>
  <c r="E83" i="2" s="1"/>
  <c r="I82" i="2"/>
  <c r="F82" i="2" s="1"/>
  <c r="H82" i="2"/>
  <c r="G82" i="2"/>
  <c r="D82" i="2"/>
  <c r="C82" i="2"/>
  <c r="B82" i="2"/>
  <c r="A82" i="2"/>
  <c r="E82" i="2" s="1"/>
  <c r="I81" i="2"/>
  <c r="F81" i="2" s="1"/>
  <c r="H81" i="2"/>
  <c r="G81" i="2"/>
  <c r="D81" i="2"/>
  <c r="C81" i="2"/>
  <c r="B81" i="2"/>
  <c r="A81" i="2"/>
  <c r="I80" i="2"/>
  <c r="H80" i="2"/>
  <c r="G80" i="2"/>
  <c r="F80" i="2"/>
  <c r="D80" i="2"/>
  <c r="C80" i="2"/>
  <c r="B80" i="2"/>
  <c r="A80" i="2"/>
  <c r="E80" i="2" s="1"/>
  <c r="I79" i="2"/>
  <c r="F79" i="2" s="1"/>
  <c r="H79" i="2"/>
  <c r="G79" i="2"/>
  <c r="D79" i="2"/>
  <c r="C79" i="2"/>
  <c r="B79" i="2"/>
  <c r="A79" i="2"/>
  <c r="E79" i="2" s="1"/>
  <c r="I78" i="2"/>
  <c r="F78" i="2" s="1"/>
  <c r="H78" i="2"/>
  <c r="G78" i="2"/>
  <c r="D78" i="2"/>
  <c r="C78" i="2"/>
  <c r="B78" i="2"/>
  <c r="A78" i="2"/>
  <c r="E78" i="2" s="1"/>
  <c r="I77" i="2"/>
  <c r="F77" i="2" s="1"/>
  <c r="H77" i="2"/>
  <c r="G77" i="2"/>
  <c r="D77" i="2"/>
  <c r="C77" i="2"/>
  <c r="B77" i="2"/>
  <c r="A77" i="2"/>
  <c r="I76" i="2"/>
  <c r="H76" i="2"/>
  <c r="G76" i="2"/>
  <c r="F76" i="2"/>
  <c r="D76" i="2"/>
  <c r="C76" i="2"/>
  <c r="B76" i="2"/>
  <c r="A76" i="2"/>
  <c r="E76" i="2" s="1"/>
  <c r="I75" i="2"/>
  <c r="F75" i="2" s="1"/>
  <c r="H75" i="2"/>
  <c r="G75" i="2"/>
  <c r="D75" i="2"/>
  <c r="C75" i="2"/>
  <c r="B75" i="2"/>
  <c r="A75" i="2"/>
  <c r="E75" i="2" s="1"/>
  <c r="I74" i="2"/>
  <c r="F74" i="2" s="1"/>
  <c r="H74" i="2"/>
  <c r="G74" i="2"/>
  <c r="D74" i="2"/>
  <c r="C74" i="2"/>
  <c r="B74" i="2"/>
  <c r="A74" i="2"/>
  <c r="E74" i="2" s="1"/>
  <c r="I73" i="2"/>
  <c r="F73" i="2" s="1"/>
  <c r="H73" i="2"/>
  <c r="G73" i="2"/>
  <c r="D73" i="2"/>
  <c r="C73" i="2"/>
  <c r="B73" i="2"/>
  <c r="A73" i="2"/>
  <c r="I72" i="2"/>
  <c r="H72" i="2"/>
  <c r="G72" i="2"/>
  <c r="F72" i="2"/>
  <c r="D72" i="2"/>
  <c r="C72" i="2"/>
  <c r="B72" i="2"/>
  <c r="A72" i="2"/>
  <c r="E72" i="2" s="1"/>
  <c r="I71" i="2"/>
  <c r="F71" i="2" s="1"/>
  <c r="H71" i="2"/>
  <c r="G71" i="2"/>
  <c r="D71" i="2"/>
  <c r="C71" i="2"/>
  <c r="B71" i="2"/>
  <c r="A71" i="2"/>
  <c r="E71" i="2" s="1"/>
  <c r="I70" i="2"/>
  <c r="F70" i="2" s="1"/>
  <c r="H70" i="2"/>
  <c r="G70" i="2"/>
  <c r="D70" i="2"/>
  <c r="C70" i="2"/>
  <c r="B70" i="2"/>
  <c r="A70" i="2"/>
  <c r="E70" i="2" s="1"/>
  <c r="I69" i="2"/>
  <c r="F69" i="2" s="1"/>
  <c r="H69" i="2"/>
  <c r="G69" i="2"/>
  <c r="D69" i="2"/>
  <c r="C69" i="2"/>
  <c r="B69" i="2"/>
  <c r="A69" i="2"/>
  <c r="I68" i="2"/>
  <c r="H68" i="2"/>
  <c r="G68" i="2"/>
  <c r="F68" i="2"/>
  <c r="D68" i="2"/>
  <c r="C68" i="2"/>
  <c r="B68" i="2"/>
  <c r="A68" i="2"/>
  <c r="E68" i="2" s="1"/>
  <c r="I67" i="2"/>
  <c r="F67" i="2" s="1"/>
  <c r="H67" i="2"/>
  <c r="G67" i="2"/>
  <c r="D67" i="2"/>
  <c r="C67" i="2"/>
  <c r="B67" i="2"/>
  <c r="A67" i="2"/>
  <c r="I66" i="2"/>
  <c r="F66" i="2" s="1"/>
  <c r="H66" i="2"/>
  <c r="G66" i="2"/>
  <c r="D66" i="2"/>
  <c r="C66" i="2"/>
  <c r="B66" i="2"/>
  <c r="A66" i="2"/>
  <c r="I65" i="2"/>
  <c r="H65" i="2"/>
  <c r="G65" i="2"/>
  <c r="D65" i="2"/>
  <c r="C65" i="2"/>
  <c r="B65" i="2"/>
  <c r="A65" i="2"/>
  <c r="I64" i="2"/>
  <c r="H64" i="2"/>
  <c r="G64" i="2"/>
  <c r="D64" i="2"/>
  <c r="C64" i="2"/>
  <c r="B64" i="2"/>
  <c r="A64" i="2"/>
  <c r="E64" i="2" s="1"/>
  <c r="I63" i="2"/>
  <c r="H63" i="2"/>
  <c r="G63" i="2"/>
  <c r="D63" i="2"/>
  <c r="C63" i="2"/>
  <c r="B63" i="2"/>
  <c r="A63" i="2"/>
  <c r="E63" i="2" s="1"/>
  <c r="I62" i="2"/>
  <c r="H62" i="2"/>
  <c r="G62" i="2"/>
  <c r="D62" i="2"/>
  <c r="C62" i="2"/>
  <c r="B62" i="2"/>
  <c r="A62" i="2"/>
  <c r="I61" i="2"/>
  <c r="H61" i="2"/>
  <c r="G61" i="2"/>
  <c r="D61" i="2"/>
  <c r="C61" i="2"/>
  <c r="B61" i="2"/>
  <c r="A61" i="2"/>
  <c r="I60" i="2"/>
  <c r="H60" i="2"/>
  <c r="G60" i="2"/>
  <c r="D60" i="2"/>
  <c r="C60" i="2"/>
  <c r="B60" i="2"/>
  <c r="A60" i="2"/>
  <c r="E60" i="2" s="1"/>
  <c r="I59" i="2"/>
  <c r="H59" i="2"/>
  <c r="G59" i="2"/>
  <c r="D59" i="2"/>
  <c r="C59" i="2"/>
  <c r="B59" i="2"/>
  <c r="A59" i="2"/>
  <c r="E59" i="2" s="1"/>
  <c r="I58" i="2"/>
  <c r="H58" i="2"/>
  <c r="G58" i="2"/>
  <c r="D58" i="2"/>
  <c r="C58" i="2"/>
  <c r="B58" i="2"/>
  <c r="A58" i="2"/>
  <c r="I57" i="2"/>
  <c r="F57" i="2" s="1"/>
  <c r="H57" i="2"/>
  <c r="G57" i="2"/>
  <c r="D57" i="2"/>
  <c r="C57" i="2"/>
  <c r="B57" i="2"/>
  <c r="A57" i="2"/>
  <c r="I56" i="2"/>
  <c r="H56" i="2"/>
  <c r="G56" i="2"/>
  <c r="D56" i="2"/>
  <c r="C56" i="2"/>
  <c r="B56" i="2"/>
  <c r="A56" i="2"/>
  <c r="I55" i="2"/>
  <c r="H55" i="2"/>
  <c r="G55" i="2"/>
  <c r="D55" i="2"/>
  <c r="C55" i="2"/>
  <c r="B55" i="2"/>
  <c r="A55" i="2"/>
  <c r="E55" i="2" s="1"/>
  <c r="I54" i="2"/>
  <c r="H54" i="2"/>
  <c r="G54" i="2"/>
  <c r="D54" i="2"/>
  <c r="C54" i="2"/>
  <c r="B54" i="2"/>
  <c r="A54" i="2"/>
  <c r="I53" i="2"/>
  <c r="F53" i="2" s="1"/>
  <c r="H53" i="2"/>
  <c r="G53" i="2"/>
  <c r="D53" i="2"/>
  <c r="C53" i="2"/>
  <c r="B53" i="2"/>
  <c r="A53" i="2"/>
  <c r="I52" i="2"/>
  <c r="H52" i="2"/>
  <c r="G52" i="2"/>
  <c r="D52" i="2"/>
  <c r="C52" i="2"/>
  <c r="B52" i="2"/>
  <c r="A52" i="2"/>
  <c r="I51" i="2"/>
  <c r="H51" i="2"/>
  <c r="G51" i="2"/>
  <c r="D51" i="2"/>
  <c r="C51" i="2"/>
  <c r="B51" i="2"/>
  <c r="A51" i="2"/>
  <c r="E51" i="2" s="1"/>
  <c r="I50" i="2"/>
  <c r="H50" i="2"/>
  <c r="G50" i="2"/>
  <c r="D50" i="2"/>
  <c r="C50" i="2"/>
  <c r="B50" i="2"/>
  <c r="A50" i="2"/>
  <c r="I49" i="2"/>
  <c r="F49" i="2" s="1"/>
  <c r="H49" i="2"/>
  <c r="G49" i="2"/>
  <c r="D49" i="2"/>
  <c r="C49" i="2"/>
  <c r="B49" i="2"/>
  <c r="A49" i="2"/>
  <c r="I48" i="2"/>
  <c r="H48" i="2"/>
  <c r="G48" i="2"/>
  <c r="D48" i="2"/>
  <c r="C48" i="2"/>
  <c r="B48" i="2"/>
  <c r="A48" i="2"/>
  <c r="I47" i="2"/>
  <c r="H47" i="2"/>
  <c r="G47" i="2"/>
  <c r="D47" i="2"/>
  <c r="C47" i="2"/>
  <c r="B47" i="2"/>
  <c r="A47" i="2"/>
  <c r="I46" i="2"/>
  <c r="H46" i="2"/>
  <c r="G46" i="2"/>
  <c r="D46" i="2"/>
  <c r="C46" i="2"/>
  <c r="B46" i="2"/>
  <c r="A46" i="2"/>
  <c r="I45" i="2"/>
  <c r="H45" i="2"/>
  <c r="G45" i="2"/>
  <c r="D45" i="2"/>
  <c r="C45" i="2"/>
  <c r="B45" i="2"/>
  <c r="A45" i="2"/>
  <c r="I44" i="2"/>
  <c r="H44" i="2"/>
  <c r="G44" i="2"/>
  <c r="D44" i="2"/>
  <c r="C44" i="2"/>
  <c r="B44" i="2"/>
  <c r="A44" i="2"/>
  <c r="I43" i="2"/>
  <c r="H43" i="2"/>
  <c r="G43" i="2"/>
  <c r="D43" i="2"/>
  <c r="C43" i="2"/>
  <c r="B43" i="2"/>
  <c r="A43" i="2"/>
  <c r="E43" i="2" s="1"/>
  <c r="I42" i="2"/>
  <c r="H42" i="2"/>
  <c r="G42" i="2"/>
  <c r="D42" i="2"/>
  <c r="C42" i="2"/>
  <c r="B42" i="2"/>
  <c r="A42" i="2"/>
  <c r="I41" i="2"/>
  <c r="F41" i="2" s="1"/>
  <c r="H41" i="2"/>
  <c r="G41" i="2"/>
  <c r="D41" i="2"/>
  <c r="C41" i="2"/>
  <c r="B41" i="2"/>
  <c r="A41" i="2"/>
  <c r="I40" i="2"/>
  <c r="H40" i="2"/>
  <c r="G40" i="2"/>
  <c r="D40" i="2"/>
  <c r="C40" i="2"/>
  <c r="B40" i="2"/>
  <c r="A40" i="2"/>
  <c r="I39" i="2"/>
  <c r="H39" i="2"/>
  <c r="G39" i="2"/>
  <c r="D39" i="2"/>
  <c r="C39" i="2"/>
  <c r="B39" i="2"/>
  <c r="A39" i="2"/>
  <c r="I38" i="2"/>
  <c r="H38" i="2"/>
  <c r="G38" i="2"/>
  <c r="D38" i="2"/>
  <c r="C38" i="2"/>
  <c r="B38" i="2"/>
  <c r="A38" i="2"/>
  <c r="I37" i="2"/>
  <c r="H37" i="2"/>
  <c r="G37" i="2"/>
  <c r="D37" i="2"/>
  <c r="C37" i="2"/>
  <c r="B37" i="2"/>
  <c r="A37" i="2"/>
  <c r="I36" i="2"/>
  <c r="H36" i="2"/>
  <c r="G36" i="2"/>
  <c r="D36" i="2"/>
  <c r="C36" i="2"/>
  <c r="B36" i="2"/>
  <c r="A36" i="2"/>
  <c r="I35" i="2"/>
  <c r="H35" i="2"/>
  <c r="G35" i="2"/>
  <c r="D35" i="2"/>
  <c r="C35" i="2"/>
  <c r="B35" i="2"/>
  <c r="A35" i="2"/>
  <c r="E35" i="2" s="1"/>
  <c r="I34" i="2"/>
  <c r="H34" i="2"/>
  <c r="G34" i="2"/>
  <c r="D34" i="2"/>
  <c r="C34" i="2"/>
  <c r="B34" i="2"/>
  <c r="A34" i="2"/>
  <c r="I33" i="2"/>
  <c r="F33" i="2" s="1"/>
  <c r="H33" i="2"/>
  <c r="G33" i="2"/>
  <c r="D33" i="2"/>
  <c r="C33" i="2"/>
  <c r="B33" i="2"/>
  <c r="A33" i="2"/>
  <c r="I32" i="2"/>
  <c r="H32" i="2"/>
  <c r="G32" i="2"/>
  <c r="D32" i="2"/>
  <c r="C32" i="2"/>
  <c r="B32" i="2"/>
  <c r="A32" i="2"/>
  <c r="I31" i="2"/>
  <c r="H31" i="2"/>
  <c r="G31" i="2"/>
  <c r="D31" i="2"/>
  <c r="C31" i="2"/>
  <c r="B31" i="2"/>
  <c r="A31" i="2"/>
  <c r="I30" i="2"/>
  <c r="H30" i="2"/>
  <c r="G30" i="2"/>
  <c r="D30" i="2"/>
  <c r="C30" i="2"/>
  <c r="B30" i="2"/>
  <c r="A30" i="2"/>
  <c r="I29" i="2"/>
  <c r="H29" i="2"/>
  <c r="G29" i="2"/>
  <c r="D29" i="2"/>
  <c r="C29" i="2"/>
  <c r="B29" i="2"/>
  <c r="A29" i="2"/>
  <c r="I28" i="2"/>
  <c r="H28" i="2"/>
  <c r="G28" i="2"/>
  <c r="D28" i="2"/>
  <c r="C28" i="2"/>
  <c r="B28" i="2"/>
  <c r="A28" i="2"/>
  <c r="I27" i="2"/>
  <c r="H27" i="2"/>
  <c r="G27" i="2"/>
  <c r="D27" i="2"/>
  <c r="C27" i="2"/>
  <c r="B27" i="2"/>
  <c r="A27" i="2"/>
  <c r="E27" i="2" s="1"/>
  <c r="I26" i="2"/>
  <c r="H26" i="2"/>
  <c r="G26" i="2"/>
  <c r="D26" i="2"/>
  <c r="C26" i="2"/>
  <c r="B26" i="2"/>
  <c r="A26" i="2"/>
  <c r="I25" i="2"/>
  <c r="F25" i="2" s="1"/>
  <c r="H25" i="2"/>
  <c r="G25" i="2"/>
  <c r="D25" i="2"/>
  <c r="C25" i="2"/>
  <c r="B25" i="2"/>
  <c r="A25" i="2"/>
  <c r="I24" i="2"/>
  <c r="H24" i="2"/>
  <c r="G24" i="2"/>
  <c r="D24" i="2"/>
  <c r="C24" i="2"/>
  <c r="B24" i="2"/>
  <c r="A24" i="2"/>
  <c r="I23" i="2"/>
  <c r="H23" i="2"/>
  <c r="G23" i="2"/>
  <c r="D23" i="2"/>
  <c r="C23" i="2"/>
  <c r="B23" i="2"/>
  <c r="A23" i="2"/>
  <c r="E23" i="2" s="1"/>
  <c r="I22" i="2"/>
  <c r="H22" i="2"/>
  <c r="G22" i="2"/>
  <c r="D22" i="2"/>
  <c r="C22" i="2"/>
  <c r="B22" i="2"/>
  <c r="A22" i="2"/>
  <c r="I21" i="2"/>
  <c r="H21" i="2"/>
  <c r="G21" i="2"/>
  <c r="D21" i="2"/>
  <c r="C21" i="2"/>
  <c r="B21" i="2"/>
  <c r="A21" i="2"/>
  <c r="I20" i="2"/>
  <c r="H20" i="2"/>
  <c r="G20" i="2"/>
  <c r="D20" i="2"/>
  <c r="C20" i="2"/>
  <c r="B20" i="2"/>
  <c r="A20" i="2"/>
  <c r="I19" i="2"/>
  <c r="H19" i="2"/>
  <c r="G19" i="2"/>
  <c r="D19" i="2"/>
  <c r="C19" i="2"/>
  <c r="B19" i="2"/>
  <c r="A19" i="2"/>
  <c r="I18" i="2"/>
  <c r="H18" i="2"/>
  <c r="G18" i="2"/>
  <c r="D18" i="2"/>
  <c r="C18" i="2"/>
  <c r="B18" i="2"/>
  <c r="A18" i="2"/>
  <c r="I17" i="2"/>
  <c r="H17" i="2"/>
  <c r="G17" i="2"/>
  <c r="D17" i="2"/>
  <c r="C17" i="2"/>
  <c r="B17" i="2"/>
  <c r="A17" i="2"/>
  <c r="I16" i="2"/>
  <c r="H16" i="2"/>
  <c r="G16" i="2"/>
  <c r="D16" i="2"/>
  <c r="C16" i="2"/>
  <c r="B16" i="2"/>
  <c r="A16" i="2"/>
  <c r="I15" i="2"/>
  <c r="H15" i="2"/>
  <c r="G15" i="2"/>
  <c r="D15" i="2"/>
  <c r="C15" i="2"/>
  <c r="B15" i="2"/>
  <c r="A15" i="2"/>
  <c r="I14" i="2"/>
  <c r="H14" i="2"/>
  <c r="G14" i="2"/>
  <c r="D14" i="2"/>
  <c r="C14" i="2"/>
  <c r="B14" i="2"/>
  <c r="A14" i="2"/>
  <c r="I13" i="2"/>
  <c r="H13" i="2"/>
  <c r="G13" i="2"/>
  <c r="D13" i="2"/>
  <c r="C13" i="2"/>
  <c r="B13" i="2"/>
  <c r="A13" i="2"/>
  <c r="I12" i="2"/>
  <c r="H12" i="2"/>
  <c r="G12" i="2"/>
  <c r="D12" i="2"/>
  <c r="C12" i="2"/>
  <c r="B12" i="2"/>
  <c r="A12" i="2"/>
  <c r="I11" i="2"/>
  <c r="H11" i="2"/>
  <c r="G11" i="2"/>
  <c r="D11" i="2"/>
  <c r="C11" i="2"/>
  <c r="B11" i="2"/>
  <c r="A11" i="2"/>
  <c r="I10" i="2"/>
  <c r="H10" i="2"/>
  <c r="G10" i="2"/>
  <c r="D10" i="2"/>
  <c r="C10" i="2"/>
  <c r="B10" i="2"/>
  <c r="A10" i="2"/>
  <c r="I9" i="2"/>
  <c r="H9" i="2"/>
  <c r="G9" i="2"/>
  <c r="D9" i="2"/>
  <c r="C9" i="2"/>
  <c r="B9" i="2"/>
  <c r="A9" i="2"/>
  <c r="I8" i="2"/>
  <c r="H8" i="2"/>
  <c r="G8" i="2"/>
  <c r="D8" i="2"/>
  <c r="C8" i="2"/>
  <c r="B8" i="2"/>
  <c r="A8" i="2"/>
  <c r="I7" i="2"/>
  <c r="H7" i="2"/>
  <c r="G7" i="2"/>
  <c r="D7" i="2"/>
  <c r="C7" i="2"/>
  <c r="B7" i="2"/>
  <c r="A7" i="2"/>
  <c r="E7" i="2" s="1"/>
  <c r="I6" i="2"/>
  <c r="H6" i="2"/>
  <c r="G6" i="2"/>
  <c r="D6" i="2"/>
  <c r="C6" i="2"/>
  <c r="B6" i="2"/>
  <c r="A6" i="2"/>
  <c r="I5" i="2"/>
  <c r="H5" i="2"/>
  <c r="G5" i="2"/>
  <c r="D5" i="2"/>
  <c r="C5" i="2"/>
  <c r="B5" i="2"/>
  <c r="A5" i="2"/>
  <c r="I4" i="2"/>
  <c r="H4" i="2"/>
  <c r="G4" i="2"/>
  <c r="D4" i="2"/>
  <c r="C4" i="2"/>
  <c r="B4" i="2"/>
  <c r="A4" i="2"/>
  <c r="I3" i="2"/>
  <c r="H3" i="2"/>
  <c r="G3" i="2"/>
  <c r="D3" i="2"/>
  <c r="C3" i="2"/>
  <c r="B3" i="2"/>
  <c r="A3" i="2"/>
  <c r="E3" i="2" s="1"/>
  <c r="J130" i="2"/>
  <c r="I130" i="2"/>
  <c r="H130" i="2"/>
  <c r="G130" i="2"/>
  <c r="D130" i="2"/>
  <c r="C130" i="2"/>
  <c r="B130" i="2"/>
  <c r="A130" i="2"/>
  <c r="F130" i="2" s="1"/>
  <c r="J129" i="2"/>
  <c r="I129" i="2"/>
  <c r="F129" i="2" s="1"/>
  <c r="H129" i="2"/>
  <c r="G129" i="2"/>
  <c r="D129" i="2"/>
  <c r="C129" i="2"/>
  <c r="B129" i="2"/>
  <c r="A129" i="2"/>
  <c r="E129" i="2" s="1"/>
  <c r="J128" i="2"/>
  <c r="I128" i="2"/>
  <c r="F128" i="2" s="1"/>
  <c r="H128" i="2"/>
  <c r="G128" i="2"/>
  <c r="D128" i="2"/>
  <c r="C128" i="2"/>
  <c r="B128" i="2"/>
  <c r="A128" i="2"/>
  <c r="E128" i="2" s="1"/>
  <c r="J127" i="2"/>
  <c r="I127" i="2"/>
  <c r="H127" i="2"/>
  <c r="G127" i="2"/>
  <c r="F127" i="2"/>
  <c r="D127" i="2"/>
  <c r="C127" i="2"/>
  <c r="B127" i="2"/>
  <c r="A127" i="2"/>
  <c r="E127" i="2" s="1"/>
  <c r="J126" i="2"/>
  <c r="I126" i="2"/>
  <c r="F126" i="2" s="1"/>
  <c r="H126" i="2"/>
  <c r="G126" i="2"/>
  <c r="D126" i="2"/>
  <c r="C126" i="2"/>
  <c r="B126" i="2"/>
  <c r="A126" i="2"/>
  <c r="E126" i="2" s="1"/>
  <c r="J125" i="2"/>
  <c r="I125" i="2"/>
  <c r="H125" i="2"/>
  <c r="G125" i="2"/>
  <c r="F125" i="2"/>
  <c r="D125" i="2"/>
  <c r="C125" i="2"/>
  <c r="B125" i="2"/>
  <c r="A125" i="2"/>
  <c r="E125" i="2" s="1"/>
  <c r="A32" i="5"/>
  <c r="A27" i="5"/>
  <c r="A23" i="5"/>
  <c r="A21" i="5"/>
  <c r="F45" i="2" l="1"/>
  <c r="F4" i="2"/>
  <c r="F20" i="2"/>
  <c r="E22" i="2"/>
  <c r="F32" i="2"/>
  <c r="E34" i="2"/>
  <c r="F40" i="2"/>
  <c r="E42" i="2"/>
  <c r="F48" i="2"/>
  <c r="E50" i="2"/>
  <c r="F47" i="2"/>
  <c r="E48" i="2"/>
  <c r="E52" i="2"/>
  <c r="F54" i="2"/>
  <c r="F3" i="2"/>
  <c r="F11" i="2"/>
  <c r="E8" i="2"/>
  <c r="F10" i="2"/>
  <c r="E12" i="2"/>
  <c r="F14" i="2"/>
  <c r="E16" i="2"/>
  <c r="E20" i="2"/>
  <c r="E11" i="2"/>
  <c r="E6" i="2"/>
  <c r="F13" i="2"/>
  <c r="E15" i="2"/>
  <c r="E19" i="2"/>
  <c r="E29" i="2"/>
  <c r="F31" i="2"/>
  <c r="F39" i="2"/>
  <c r="E4" i="2"/>
  <c r="E18" i="2"/>
  <c r="E24" i="2"/>
  <c r="F26" i="2"/>
  <c r="E28" i="2"/>
  <c r="F30" i="2"/>
  <c r="E32" i="2"/>
  <c r="E36" i="2"/>
  <c r="F38" i="2"/>
  <c r="E44" i="2"/>
  <c r="F46" i="2"/>
  <c r="F7" i="2"/>
  <c r="F8" i="2"/>
  <c r="F19" i="2"/>
  <c r="F28" i="2"/>
  <c r="F36" i="2"/>
  <c r="F15" i="2"/>
  <c r="F16" i="2"/>
  <c r="F9" i="2"/>
  <c r="E14" i="2"/>
  <c r="F23" i="2"/>
  <c r="E26" i="2"/>
  <c r="E31" i="2"/>
  <c r="F37" i="2"/>
  <c r="E39" i="2"/>
  <c r="E40" i="2"/>
  <c r="F43" i="2"/>
  <c r="E46" i="2"/>
  <c r="E47" i="2"/>
  <c r="F51" i="2"/>
  <c r="E54" i="2"/>
  <c r="F56" i="2"/>
  <c r="E58" i="2"/>
  <c r="E62" i="2"/>
  <c r="F5" i="2"/>
  <c r="F6" i="2"/>
  <c r="E10" i="2"/>
  <c r="F12" i="2"/>
  <c r="F17" i="2"/>
  <c r="F18" i="2"/>
  <c r="F21" i="2"/>
  <c r="F22" i="2"/>
  <c r="F24" i="2"/>
  <c r="F27" i="2"/>
  <c r="E30" i="2"/>
  <c r="F34" i="2"/>
  <c r="F35" i="2"/>
  <c r="E38" i="2"/>
  <c r="F42" i="2"/>
  <c r="F44" i="2"/>
  <c r="F50" i="2"/>
  <c r="F52" i="2"/>
  <c r="F55" i="2"/>
  <c r="F64" i="2"/>
  <c r="F65" i="2"/>
  <c r="F63" i="2"/>
  <c r="E66" i="2"/>
  <c r="E67" i="2"/>
  <c r="F62" i="2"/>
  <c r="F61" i="2"/>
  <c r="E56" i="2"/>
  <c r="F59" i="2"/>
  <c r="F58" i="2"/>
  <c r="F60" i="2"/>
  <c r="E53" i="2"/>
  <c r="E77" i="2"/>
  <c r="E85" i="2"/>
  <c r="E101" i="2"/>
  <c r="E109" i="2"/>
  <c r="E117" i="2"/>
  <c r="E17" i="2"/>
  <c r="E25" i="2"/>
  <c r="E37" i="2"/>
  <c r="F113" i="2"/>
  <c r="E41" i="2"/>
  <c r="E61" i="2"/>
  <c r="E69" i="2"/>
  <c r="E93" i="2"/>
  <c r="E5" i="2"/>
  <c r="E9" i="2"/>
  <c r="E13" i="2"/>
  <c r="E21" i="2"/>
  <c r="F29" i="2"/>
  <c r="E33" i="2"/>
  <c r="E45" i="2"/>
  <c r="E49" i="2"/>
  <c r="E57" i="2"/>
  <c r="E65" i="2"/>
  <c r="E73" i="2"/>
  <c r="E81" i="2"/>
  <c r="E89" i="2"/>
  <c r="E97" i="2"/>
  <c r="E105" i="2"/>
  <c r="E113" i="2"/>
  <c r="E130" i="2"/>
  <c r="C4" i="13" l="1"/>
  <c r="A8" i="5"/>
  <c r="A3" i="5"/>
  <c r="A2" i="5"/>
  <c r="I7" i="5"/>
  <c r="A2" i="2" l="1"/>
  <c r="B2" i="2"/>
  <c r="C2" i="2"/>
  <c r="D2" i="2"/>
  <c r="G2" i="2"/>
  <c r="H2" i="2"/>
  <c r="I2" i="2"/>
  <c r="F2" i="2" l="1"/>
  <c r="E2" i="2"/>
  <c r="H86" i="12"/>
  <c r="G86" i="12"/>
  <c r="F86" i="12"/>
  <c r="E86" i="12"/>
  <c r="D86" i="12"/>
  <c r="C86" i="12"/>
  <c r="B86" i="12"/>
  <c r="A86" i="12"/>
  <c r="H85" i="12"/>
  <c r="G85" i="12"/>
  <c r="F85" i="12"/>
  <c r="E85" i="12"/>
  <c r="D85" i="12"/>
  <c r="C85" i="12"/>
  <c r="B85" i="12"/>
  <c r="A85" i="12"/>
  <c r="H84" i="12"/>
  <c r="G84" i="12"/>
  <c r="F84" i="12"/>
  <c r="E84" i="12"/>
  <c r="D84" i="12"/>
  <c r="C84" i="12"/>
  <c r="B84" i="12"/>
  <c r="A84" i="12"/>
  <c r="H83" i="12"/>
  <c r="G83" i="12"/>
  <c r="F83" i="12"/>
  <c r="E83" i="12"/>
  <c r="D83" i="12"/>
  <c r="C83" i="12"/>
  <c r="B83" i="12"/>
  <c r="A83" i="12"/>
  <c r="H82" i="12"/>
  <c r="G82" i="12"/>
  <c r="F82" i="12"/>
  <c r="E82" i="12"/>
  <c r="D82" i="12"/>
  <c r="C82" i="12"/>
  <c r="B82" i="12"/>
  <c r="A82" i="12"/>
  <c r="H81" i="12"/>
  <c r="G81" i="12"/>
  <c r="F81" i="12"/>
  <c r="E81" i="12"/>
  <c r="D81" i="12"/>
  <c r="C81" i="12"/>
  <c r="B81" i="12"/>
  <c r="A81" i="12"/>
  <c r="H80" i="12"/>
  <c r="G80" i="12"/>
  <c r="F80" i="12"/>
  <c r="E80" i="12"/>
  <c r="D80" i="12"/>
  <c r="C80" i="12"/>
  <c r="B80" i="12"/>
  <c r="A80" i="12"/>
  <c r="H79" i="12"/>
  <c r="G79" i="12"/>
  <c r="F79" i="12"/>
  <c r="E79" i="12"/>
  <c r="D79" i="12"/>
  <c r="C79" i="12"/>
  <c r="B79" i="12"/>
  <c r="A79" i="12"/>
  <c r="H78" i="12"/>
  <c r="G78" i="12"/>
  <c r="F78" i="12"/>
  <c r="E78" i="12"/>
  <c r="D78" i="12"/>
  <c r="C78" i="12"/>
  <c r="B78" i="12"/>
  <c r="A78" i="12"/>
  <c r="H77" i="12"/>
  <c r="G77" i="12"/>
  <c r="F77" i="12"/>
  <c r="E77" i="12"/>
  <c r="D77" i="12"/>
  <c r="C77" i="12"/>
  <c r="B77" i="12"/>
  <c r="A77" i="12"/>
  <c r="H76" i="12"/>
  <c r="G76" i="12"/>
  <c r="F76" i="12"/>
  <c r="E76" i="12"/>
  <c r="D76" i="12"/>
  <c r="C76" i="12"/>
  <c r="B76" i="12"/>
  <c r="A76" i="12"/>
  <c r="H75" i="12"/>
  <c r="G75" i="12"/>
  <c r="F75" i="12"/>
  <c r="E75" i="12"/>
  <c r="D75" i="12"/>
  <c r="C75" i="12"/>
  <c r="B75" i="12"/>
  <c r="A75" i="12"/>
  <c r="H74" i="12"/>
  <c r="G74" i="12"/>
  <c r="F74" i="12"/>
  <c r="E74" i="12"/>
  <c r="D74" i="12"/>
  <c r="C74" i="12"/>
  <c r="B74" i="12"/>
  <c r="A74" i="12"/>
  <c r="H73" i="12"/>
  <c r="G73" i="12"/>
  <c r="F73" i="12"/>
  <c r="E73" i="12"/>
  <c r="D73" i="12"/>
  <c r="C73" i="12"/>
  <c r="B73" i="12"/>
  <c r="A73" i="12"/>
  <c r="H72" i="12"/>
  <c r="G72" i="12"/>
  <c r="F72" i="12"/>
  <c r="E72" i="12"/>
  <c r="D72" i="12"/>
  <c r="C72" i="12"/>
  <c r="B72" i="12"/>
  <c r="A72" i="12"/>
  <c r="H71" i="12"/>
  <c r="G71" i="12"/>
  <c r="F71" i="12"/>
  <c r="E71" i="12"/>
  <c r="D71" i="12"/>
  <c r="C71" i="12"/>
  <c r="B71" i="12"/>
  <c r="A71" i="12"/>
  <c r="H70" i="12"/>
  <c r="G70" i="12"/>
  <c r="F70" i="12"/>
  <c r="E70" i="12"/>
  <c r="D70" i="12"/>
  <c r="C70" i="12"/>
  <c r="B70" i="12"/>
  <c r="A70" i="12"/>
  <c r="H69" i="12"/>
  <c r="G69" i="12"/>
  <c r="F69" i="12"/>
  <c r="E69" i="12"/>
  <c r="D69" i="12"/>
  <c r="C69" i="12"/>
  <c r="B69" i="12"/>
  <c r="A69" i="12"/>
  <c r="H68" i="12"/>
  <c r="G68" i="12"/>
  <c r="F68" i="12"/>
  <c r="E68" i="12"/>
  <c r="D68" i="12"/>
  <c r="C68" i="12"/>
  <c r="B68" i="12"/>
  <c r="A68" i="12"/>
  <c r="H67" i="12"/>
  <c r="G67" i="12"/>
  <c r="F67" i="12"/>
  <c r="E67" i="12"/>
  <c r="D67" i="12"/>
  <c r="C67" i="12"/>
  <c r="B67" i="12"/>
  <c r="A67" i="12"/>
  <c r="H66" i="12"/>
  <c r="G66" i="12"/>
  <c r="F66" i="12"/>
  <c r="E66" i="12"/>
  <c r="D66" i="12"/>
  <c r="C66" i="12"/>
  <c r="B66" i="12"/>
  <c r="A66" i="12"/>
  <c r="H65" i="12"/>
  <c r="G65" i="12"/>
  <c r="F65" i="12"/>
  <c r="E65" i="12"/>
  <c r="D65" i="12"/>
  <c r="C65" i="12"/>
  <c r="B65" i="12"/>
  <c r="A65" i="12"/>
  <c r="H64" i="12"/>
  <c r="G64" i="12"/>
  <c r="F64" i="12"/>
  <c r="E64" i="12"/>
  <c r="D64" i="12"/>
  <c r="C64" i="12"/>
  <c r="B64" i="12"/>
  <c r="A64" i="12"/>
  <c r="H63" i="12"/>
  <c r="G63" i="12"/>
  <c r="F63" i="12"/>
  <c r="E63" i="12"/>
  <c r="D63" i="12"/>
  <c r="C63" i="12"/>
  <c r="B63" i="12"/>
  <c r="A63" i="12"/>
  <c r="H62" i="12"/>
  <c r="G62" i="12"/>
  <c r="F62" i="12"/>
  <c r="E62" i="12"/>
  <c r="D62" i="12"/>
  <c r="C62" i="12"/>
  <c r="B62" i="12"/>
  <c r="A62" i="12"/>
  <c r="H61" i="12"/>
  <c r="G61" i="12"/>
  <c r="F61" i="12"/>
  <c r="E61" i="12"/>
  <c r="D61" i="12"/>
  <c r="C61" i="12"/>
  <c r="B61" i="12"/>
  <c r="A61" i="12"/>
  <c r="H60" i="12"/>
  <c r="G60" i="12"/>
  <c r="F60" i="12"/>
  <c r="E60" i="12"/>
  <c r="D60" i="12"/>
  <c r="C60" i="12"/>
  <c r="B60" i="12"/>
  <c r="A60" i="12"/>
  <c r="H59" i="12"/>
  <c r="G59" i="12"/>
  <c r="F59" i="12"/>
  <c r="E59" i="12"/>
  <c r="D59" i="12"/>
  <c r="C59" i="12"/>
  <c r="B59" i="12"/>
  <c r="A59" i="12"/>
  <c r="H58" i="12"/>
  <c r="G58" i="12"/>
  <c r="F58" i="12"/>
  <c r="E58" i="12"/>
  <c r="D58" i="12"/>
  <c r="C58" i="12"/>
  <c r="B58" i="12"/>
  <c r="A58" i="12"/>
  <c r="H57" i="12"/>
  <c r="G57" i="12"/>
  <c r="F57" i="12"/>
  <c r="E57" i="12"/>
  <c r="D57" i="12"/>
  <c r="C57" i="12"/>
  <c r="B57" i="12"/>
  <c r="A57" i="12"/>
  <c r="H56" i="12"/>
  <c r="G56" i="12"/>
  <c r="F56" i="12"/>
  <c r="E56" i="12"/>
  <c r="D56" i="12"/>
  <c r="C56" i="12"/>
  <c r="B56" i="12"/>
  <c r="A56" i="12"/>
  <c r="H55" i="12"/>
  <c r="G55" i="12"/>
  <c r="F55" i="12"/>
  <c r="E55" i="12"/>
  <c r="D55" i="12"/>
  <c r="C55" i="12"/>
  <c r="B55" i="12"/>
  <c r="A55" i="12"/>
  <c r="H54" i="12"/>
  <c r="G54" i="12"/>
  <c r="F54" i="12"/>
  <c r="E54" i="12"/>
  <c r="D54" i="12"/>
  <c r="C54" i="12"/>
  <c r="B54" i="12"/>
  <c r="A54" i="12"/>
  <c r="H53" i="12"/>
  <c r="G53" i="12"/>
  <c r="F53" i="12"/>
  <c r="E53" i="12"/>
  <c r="D53" i="12"/>
  <c r="C53" i="12"/>
  <c r="B53" i="12"/>
  <c r="A53" i="12"/>
  <c r="H52" i="12"/>
  <c r="G52" i="12"/>
  <c r="F52" i="12"/>
  <c r="E52" i="12"/>
  <c r="D52" i="12"/>
  <c r="C52" i="12"/>
  <c r="B52" i="12"/>
  <c r="A52" i="12"/>
  <c r="H51" i="12"/>
  <c r="G51" i="12"/>
  <c r="F51" i="12"/>
  <c r="E51" i="12"/>
  <c r="D51" i="12"/>
  <c r="C51" i="12"/>
  <c r="B51" i="12"/>
  <c r="A51" i="12"/>
  <c r="H50" i="12"/>
  <c r="G50" i="12"/>
  <c r="F50" i="12"/>
  <c r="E50" i="12"/>
  <c r="D50" i="12"/>
  <c r="C50" i="12"/>
  <c r="B50" i="12"/>
  <c r="A50" i="12"/>
  <c r="H49" i="12"/>
  <c r="G49" i="12"/>
  <c r="F49" i="12"/>
  <c r="E49" i="12"/>
  <c r="D49" i="12"/>
  <c r="C49" i="12"/>
  <c r="B49" i="12"/>
  <c r="A49" i="12"/>
  <c r="H48" i="12"/>
  <c r="G48" i="12"/>
  <c r="F48" i="12"/>
  <c r="E48" i="12"/>
  <c r="D48" i="12"/>
  <c r="C48" i="12"/>
  <c r="B48" i="12"/>
  <c r="A48" i="12"/>
  <c r="H47" i="12"/>
  <c r="G47" i="12"/>
  <c r="F47" i="12"/>
  <c r="E47" i="12"/>
  <c r="D47" i="12"/>
  <c r="C47" i="12"/>
  <c r="B47" i="12"/>
  <c r="A47" i="12"/>
  <c r="H46" i="12"/>
  <c r="G46" i="12"/>
  <c r="F46" i="12"/>
  <c r="E46" i="12"/>
  <c r="D46" i="12"/>
  <c r="C46" i="12"/>
  <c r="B46" i="12"/>
  <c r="A46" i="12"/>
  <c r="H45" i="12"/>
  <c r="G45" i="12"/>
  <c r="F45" i="12"/>
  <c r="E45" i="12"/>
  <c r="D45" i="12"/>
  <c r="C45" i="12"/>
  <c r="B45" i="12"/>
  <c r="A45" i="12"/>
  <c r="H44" i="12"/>
  <c r="G44" i="12"/>
  <c r="F44" i="12"/>
  <c r="E44" i="12"/>
  <c r="D44" i="12"/>
  <c r="C44" i="12"/>
  <c r="B44" i="12"/>
  <c r="A44" i="12"/>
  <c r="H43" i="12"/>
  <c r="G43" i="12"/>
  <c r="F43" i="12"/>
  <c r="E43" i="12"/>
  <c r="D43" i="12"/>
  <c r="C43" i="12"/>
  <c r="B43" i="12"/>
  <c r="A43" i="12"/>
  <c r="H42" i="12"/>
  <c r="G42" i="12"/>
  <c r="F42" i="12"/>
  <c r="E42" i="12"/>
  <c r="D42" i="12"/>
  <c r="C42" i="12"/>
  <c r="B42" i="12"/>
  <c r="A42" i="12"/>
  <c r="H41" i="12"/>
  <c r="G41" i="12"/>
  <c r="F41" i="12"/>
  <c r="E41" i="12"/>
  <c r="D41" i="12"/>
  <c r="C41" i="12"/>
  <c r="B41" i="12"/>
  <c r="A41" i="12"/>
  <c r="H40" i="12"/>
  <c r="G40" i="12"/>
  <c r="F40" i="12"/>
  <c r="E40" i="12"/>
  <c r="D40" i="12"/>
  <c r="C40" i="12"/>
  <c r="B40" i="12"/>
  <c r="A40" i="12"/>
  <c r="H39" i="12"/>
  <c r="G39" i="12"/>
  <c r="F39" i="12"/>
  <c r="E39" i="12"/>
  <c r="D39" i="12"/>
  <c r="C39" i="12"/>
  <c r="B39" i="12"/>
  <c r="A39" i="12"/>
  <c r="H38" i="12"/>
  <c r="G38" i="12"/>
  <c r="F38" i="12"/>
  <c r="E38" i="12"/>
  <c r="D38" i="12"/>
  <c r="C38" i="12"/>
  <c r="B38" i="12"/>
  <c r="A38" i="12"/>
  <c r="H37" i="12"/>
  <c r="G37" i="12"/>
  <c r="F37" i="12"/>
  <c r="E37" i="12"/>
  <c r="D37" i="12"/>
  <c r="C37" i="12"/>
  <c r="B37" i="12"/>
  <c r="A37" i="12"/>
  <c r="H36" i="12"/>
  <c r="G36" i="12"/>
  <c r="F36" i="12"/>
  <c r="E36" i="12"/>
  <c r="D36" i="12"/>
  <c r="C36" i="12"/>
  <c r="B36" i="12"/>
  <c r="A36" i="12"/>
  <c r="H35" i="12"/>
  <c r="G35" i="12"/>
  <c r="F35" i="12"/>
  <c r="E35" i="12"/>
  <c r="D35" i="12"/>
  <c r="C35" i="12"/>
  <c r="B35" i="12"/>
  <c r="A35" i="12"/>
  <c r="H34" i="12"/>
  <c r="G34" i="12"/>
  <c r="F34" i="12"/>
  <c r="E34" i="12"/>
  <c r="D34" i="12"/>
  <c r="C34" i="12"/>
  <c r="B34" i="12"/>
  <c r="A34" i="12"/>
  <c r="H33" i="12"/>
  <c r="G33" i="12"/>
  <c r="F33" i="12"/>
  <c r="E33" i="12"/>
  <c r="D33" i="12"/>
  <c r="C33" i="12"/>
  <c r="B33" i="12"/>
  <c r="A33" i="12"/>
  <c r="H32" i="12"/>
  <c r="G32" i="12"/>
  <c r="F32" i="12"/>
  <c r="E32" i="12"/>
  <c r="D32" i="12"/>
  <c r="C32" i="12"/>
  <c r="B32" i="12"/>
  <c r="A32" i="12"/>
  <c r="H31" i="12"/>
  <c r="G31" i="12"/>
  <c r="F31" i="12"/>
  <c r="E31" i="12"/>
  <c r="D31" i="12"/>
  <c r="C31" i="12"/>
  <c r="B31" i="12"/>
  <c r="A31" i="12"/>
  <c r="H30" i="12"/>
  <c r="G30" i="12"/>
  <c r="F30" i="12"/>
  <c r="E30" i="12"/>
  <c r="D30" i="12"/>
  <c r="C30" i="12"/>
  <c r="B30" i="12"/>
  <c r="A30" i="12"/>
  <c r="H29" i="12"/>
  <c r="G29" i="12"/>
  <c r="F29" i="12"/>
  <c r="E29" i="12"/>
  <c r="D29" i="12"/>
  <c r="C29" i="12"/>
  <c r="B29" i="12"/>
  <c r="A29" i="12"/>
  <c r="H28" i="12"/>
  <c r="G28" i="12"/>
  <c r="F28" i="12"/>
  <c r="E28" i="12"/>
  <c r="D28" i="12"/>
  <c r="C28" i="12"/>
  <c r="B28" i="12"/>
  <c r="A28" i="12"/>
  <c r="H27" i="12"/>
  <c r="G27" i="12"/>
  <c r="F27" i="12"/>
  <c r="E27" i="12"/>
  <c r="D27" i="12"/>
  <c r="C27" i="12"/>
  <c r="B27" i="12"/>
  <c r="A27" i="12"/>
  <c r="H26" i="12"/>
  <c r="G26" i="12"/>
  <c r="F26" i="12"/>
  <c r="E26" i="12"/>
  <c r="D26" i="12"/>
  <c r="C26" i="12"/>
  <c r="B26" i="12"/>
  <c r="A26" i="12"/>
  <c r="H25" i="12"/>
  <c r="G25" i="12"/>
  <c r="F25" i="12"/>
  <c r="E25" i="12"/>
  <c r="D25" i="12"/>
  <c r="C25" i="12"/>
  <c r="B25" i="12"/>
  <c r="A25" i="12"/>
  <c r="H24" i="12"/>
  <c r="G24" i="12"/>
  <c r="F24" i="12"/>
  <c r="E24" i="12"/>
  <c r="D24" i="12"/>
  <c r="C24" i="12"/>
  <c r="B24" i="12"/>
  <c r="A24" i="12"/>
  <c r="H23" i="12"/>
  <c r="G23" i="12"/>
  <c r="F23" i="12"/>
  <c r="E23" i="12"/>
  <c r="D23" i="12"/>
  <c r="C23" i="12"/>
  <c r="B23" i="12"/>
  <c r="A23" i="12"/>
  <c r="H22" i="12"/>
  <c r="G22" i="12"/>
  <c r="F22" i="12"/>
  <c r="E22" i="12"/>
  <c r="D22" i="12"/>
  <c r="C22" i="12"/>
  <c r="B22" i="12"/>
  <c r="A22" i="12"/>
  <c r="H21" i="12"/>
  <c r="G21" i="12"/>
  <c r="F21" i="12"/>
  <c r="E21" i="12"/>
  <c r="D21" i="12"/>
  <c r="C21" i="12"/>
  <c r="B21" i="12"/>
  <c r="A21" i="12"/>
  <c r="H20" i="12"/>
  <c r="G20" i="12"/>
  <c r="F20" i="12"/>
  <c r="E20" i="12"/>
  <c r="D20" i="12"/>
  <c r="C20" i="12"/>
  <c r="B20" i="12"/>
  <c r="A20" i="12"/>
  <c r="H19" i="12"/>
  <c r="G19" i="12"/>
  <c r="F19" i="12"/>
  <c r="E19" i="12"/>
  <c r="D19" i="12"/>
  <c r="C19" i="12"/>
  <c r="B19" i="12"/>
  <c r="A19" i="12"/>
  <c r="H18" i="12"/>
  <c r="G18" i="12"/>
  <c r="F18" i="12"/>
  <c r="E18" i="12"/>
  <c r="D18" i="12"/>
  <c r="C18" i="12"/>
  <c r="B18" i="12"/>
  <c r="A18" i="12"/>
  <c r="H17" i="12"/>
  <c r="G17" i="12"/>
  <c r="F17" i="12"/>
  <c r="E17" i="12"/>
  <c r="D17" i="12"/>
  <c r="C17" i="12"/>
  <c r="B17" i="12"/>
  <c r="A17" i="12"/>
  <c r="H16" i="12"/>
  <c r="G16" i="12"/>
  <c r="F16" i="12"/>
  <c r="E16" i="12"/>
  <c r="D16" i="12"/>
  <c r="C16" i="12"/>
  <c r="B16" i="12"/>
  <c r="A16" i="12"/>
  <c r="H15" i="12"/>
  <c r="G15" i="12"/>
  <c r="F15" i="12"/>
  <c r="E15" i="12"/>
  <c r="D15" i="12"/>
  <c r="C15" i="12"/>
  <c r="B15" i="12"/>
  <c r="A15" i="12"/>
  <c r="H14" i="12"/>
  <c r="G14" i="12"/>
  <c r="F14" i="12"/>
  <c r="E14" i="12"/>
  <c r="D14" i="12"/>
  <c r="C14" i="12"/>
  <c r="B14" i="12"/>
  <c r="A14" i="12"/>
  <c r="H13" i="12"/>
  <c r="G13" i="12"/>
  <c r="F13" i="12"/>
  <c r="E13" i="12"/>
  <c r="D13" i="12"/>
  <c r="C13" i="12"/>
  <c r="B13" i="12"/>
  <c r="A13" i="12"/>
  <c r="H12" i="12"/>
  <c r="G12" i="12"/>
  <c r="F12" i="12"/>
  <c r="E12" i="12"/>
  <c r="D12" i="12"/>
  <c r="C12" i="12"/>
  <c r="B12" i="12"/>
  <c r="A12" i="12"/>
  <c r="H11" i="12"/>
  <c r="G11" i="12"/>
  <c r="F11" i="12"/>
  <c r="E11" i="12"/>
  <c r="D11" i="12"/>
  <c r="C11" i="12"/>
  <c r="B11" i="12"/>
  <c r="A11" i="12"/>
  <c r="H10" i="12"/>
  <c r="G10" i="12"/>
  <c r="F10" i="12"/>
  <c r="E10" i="12"/>
  <c r="D10" i="12"/>
  <c r="C10" i="12"/>
  <c r="B10" i="12"/>
  <c r="A10" i="12"/>
  <c r="H9" i="12"/>
  <c r="G9" i="12"/>
  <c r="F9" i="12"/>
  <c r="E9" i="12"/>
  <c r="D9" i="12"/>
  <c r="C9" i="12"/>
  <c r="B9" i="12"/>
  <c r="A9" i="12"/>
  <c r="H8" i="12"/>
  <c r="G8" i="12"/>
  <c r="F8" i="12"/>
  <c r="E8" i="12"/>
  <c r="D8" i="12"/>
  <c r="C8" i="12"/>
  <c r="B8" i="12"/>
  <c r="A8" i="12"/>
  <c r="H7" i="12"/>
  <c r="G7" i="12"/>
  <c r="F7" i="12"/>
  <c r="E7" i="12"/>
  <c r="D7" i="12"/>
  <c r="C7" i="12"/>
  <c r="B7" i="12"/>
  <c r="A7" i="12"/>
  <c r="H6" i="12"/>
  <c r="G6" i="12"/>
  <c r="F6" i="12"/>
  <c r="E6" i="12"/>
  <c r="D6" i="12"/>
  <c r="C6" i="12"/>
  <c r="B6" i="12"/>
  <c r="A6" i="12"/>
  <c r="H5" i="12"/>
  <c r="G5" i="12"/>
  <c r="F5" i="12"/>
  <c r="E5" i="12"/>
  <c r="D5" i="12"/>
  <c r="C5" i="12"/>
  <c r="B5" i="12"/>
  <c r="A5" i="12"/>
  <c r="H4" i="12"/>
  <c r="G4" i="12"/>
  <c r="F4" i="12"/>
  <c r="E4" i="12"/>
  <c r="D4" i="12"/>
  <c r="C4" i="12"/>
  <c r="B4" i="12"/>
  <c r="A4" i="12"/>
  <c r="H3" i="12"/>
  <c r="G3" i="12"/>
  <c r="F3" i="12"/>
  <c r="E3" i="12"/>
  <c r="D3" i="12"/>
  <c r="C3" i="12"/>
  <c r="B3" i="12"/>
  <c r="A3" i="12"/>
  <c r="H2" i="12"/>
  <c r="G2" i="12"/>
  <c r="F2" i="12"/>
  <c r="E2" i="12"/>
  <c r="D2" i="12"/>
  <c r="C2" i="12"/>
  <c r="B2" i="12"/>
  <c r="A2" i="12"/>
  <c r="C5" i="13" l="1"/>
  <c r="G1" i="5" l="1"/>
  <c r="D90" i="18" l="1"/>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2" i="18"/>
  <c r="D3" i="18"/>
  <c r="E8" i="17" l="1"/>
  <c r="E13" i="17"/>
  <c r="E7" i="17"/>
  <c r="E15" i="17"/>
  <c r="E49" i="17"/>
  <c r="E48" i="17"/>
  <c r="E55" i="17"/>
  <c r="E54" i="17"/>
  <c r="E32" i="17"/>
  <c r="E6" i="17"/>
  <c r="E12" i="17"/>
  <c r="E37" i="17"/>
  <c r="E11" i="17"/>
  <c r="E53" i="17"/>
  <c r="E21" i="17"/>
  <c r="E20" i="17"/>
  <c r="E36" i="17"/>
  <c r="E10" i="17"/>
  <c r="E31" i="17"/>
  <c r="E52" i="17"/>
  <c r="E5" i="17"/>
  <c r="E9" i="17"/>
  <c r="E30" i="17"/>
  <c r="E4" i="17"/>
  <c r="E29" i="17"/>
  <c r="E47" i="17"/>
  <c r="E19" i="17"/>
  <c r="E44" i="17"/>
  <c r="E28" i="17"/>
  <c r="E14" i="17"/>
  <c r="E43" i="17"/>
  <c r="E42" i="17"/>
  <c r="E3" i="17"/>
  <c r="E41" i="17"/>
  <c r="E18" i="17"/>
  <c r="E2" i="17"/>
  <c r="E27" i="17"/>
  <c r="E1" i="17"/>
  <c r="E46" i="17"/>
  <c r="E34" i="17"/>
  <c r="E25" i="17"/>
  <c r="E33" i="17"/>
  <c r="E51" i="17"/>
  <c r="E23" i="17"/>
  <c r="E22" i="17"/>
  <c r="E40" i="17"/>
  <c r="E39" i="17"/>
  <c r="E17" i="17"/>
  <c r="J112" i="4" l="1"/>
  <c r="J148" i="4"/>
  <c r="J162" i="4"/>
  <c r="J161" i="4"/>
  <c r="J160" i="4"/>
  <c r="J159" i="4"/>
  <c r="J158" i="4"/>
  <c r="J157" i="4"/>
  <c r="J156" i="4"/>
  <c r="J155" i="4"/>
  <c r="J154" i="4"/>
  <c r="J153" i="4"/>
  <c r="J152" i="4"/>
  <c r="J151" i="4"/>
  <c r="J150" i="4"/>
  <c r="J149"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E163" i="4"/>
  <c r="I2" i="7"/>
  <c r="I3" i="7"/>
  <c r="I4" i="7"/>
  <c r="I5" i="7"/>
  <c r="I6" i="7"/>
  <c r="I7" i="7"/>
  <c r="I8" i="7"/>
  <c r="I9" i="7"/>
  <c r="I10" i="7"/>
  <c r="I11" i="7"/>
  <c r="I12" i="7"/>
  <c r="I13" i="7"/>
  <c r="I14" i="7"/>
  <c r="I15" i="7"/>
  <c r="I16" i="7"/>
  <c r="I17" i="7"/>
  <c r="I18" i="7"/>
  <c r="I19" i="7"/>
  <c r="I20" i="7"/>
  <c r="I21" i="7"/>
  <c r="I22" i="7"/>
  <c r="I23" i="7"/>
  <c r="I24" i="7"/>
  <c r="I25" i="7"/>
  <c r="I26" i="7"/>
  <c r="I27" i="7"/>
  <c r="I28" i="7"/>
  <c r="I30" i="7"/>
  <c r="I31" i="7"/>
  <c r="I32" i="7"/>
  <c r="I33" i="7"/>
  <c r="I34" i="7"/>
  <c r="I36" i="7"/>
  <c r="I37" i="7"/>
  <c r="I38" i="7"/>
  <c r="I39" i="7"/>
  <c r="I40" i="7"/>
  <c r="I41" i="7"/>
  <c r="I42" i="7"/>
  <c r="I44" i="7"/>
  <c r="I45" i="7"/>
  <c r="I46" i="7"/>
  <c r="I47" i="7"/>
  <c r="I48" i="7"/>
  <c r="I49" i="7"/>
  <c r="I50" i="7"/>
  <c r="I51" i="7"/>
  <c r="I53" i="7"/>
  <c r="I54"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Ledger" description="Connection to the 'Ledger' query in the workbook." type="5" refreshedVersion="6" background="1" saveData="1">
    <dbPr connection="Provider=Microsoft.Mashup.OleDb.1;Data Source=$Workbook$;Location=Ledger;Extended Properties=&quot;&quot;" command="SELECT * FROM [Ledger]"/>
  </connection>
</connections>
</file>

<file path=xl/sharedStrings.xml><?xml version="1.0" encoding="utf-8"?>
<sst xmlns="http://schemas.openxmlformats.org/spreadsheetml/2006/main" count="4500" uniqueCount="1877">
  <si>
    <t>Type</t>
  </si>
  <si>
    <t>Email</t>
  </si>
  <si>
    <t>MI</t>
  </si>
  <si>
    <t>Name</t>
  </si>
  <si>
    <t>Notes</t>
  </si>
  <si>
    <t>Ride to Camp</t>
  </si>
  <si>
    <t>Ride Home</t>
  </si>
  <si>
    <t>Patrol</t>
  </si>
  <si>
    <t>Code</t>
  </si>
  <si>
    <t>Phone</t>
  </si>
  <si>
    <t>Kyles, Kevin</t>
  </si>
  <si>
    <t>Richards, Chadwick</t>
  </si>
  <si>
    <t>Hanrahan, James</t>
  </si>
  <si>
    <t>Miryala, Varun</t>
  </si>
  <si>
    <t>DRIVER</t>
  </si>
  <si>
    <t>RIDER 1</t>
  </si>
  <si>
    <t>RIDER 2</t>
  </si>
  <si>
    <t>RIDER 3</t>
  </si>
  <si>
    <t>RIDER 4</t>
  </si>
  <si>
    <t>RIDER 5</t>
  </si>
  <si>
    <t>NOTES</t>
  </si>
  <si>
    <t>Pennington, Ryan</t>
  </si>
  <si>
    <t>LaVake, Bryan</t>
  </si>
  <si>
    <t>Turkmani, Asa</t>
  </si>
  <si>
    <t>Ajluni, Romi</t>
  </si>
  <si>
    <t>Howell, Griffin</t>
  </si>
  <si>
    <t>Millinoff, Alex</t>
  </si>
  <si>
    <t>Ajluni, Faris</t>
  </si>
  <si>
    <t>Turkmani, Emma</t>
  </si>
  <si>
    <t>Siminovski, Daniel</t>
  </si>
  <si>
    <t>Schmidt, John</t>
  </si>
  <si>
    <t>Peters, Andrew</t>
  </si>
  <si>
    <t>Peters, Bradford</t>
  </si>
  <si>
    <t>Peters, Jacob</t>
  </si>
  <si>
    <t>Peters, Donald</t>
  </si>
  <si>
    <t>Scout</t>
  </si>
  <si>
    <t>Expires</t>
  </si>
  <si>
    <t>May Ride With</t>
  </si>
  <si>
    <t>Any Scout</t>
  </si>
  <si>
    <t>Any Adult Leader</t>
  </si>
  <si>
    <t>Tommy Dye</t>
  </si>
  <si>
    <t>Alex Hill</t>
  </si>
  <si>
    <t>Sellers, Brandon</t>
  </si>
  <si>
    <t>Frederick, Steven</t>
  </si>
  <si>
    <t>Hansen, Kyle</t>
  </si>
  <si>
    <t>Knie, Gilbert</t>
  </si>
  <si>
    <t>Jacobs, Adam</t>
  </si>
  <si>
    <t>Radford, Tom, Jr</t>
  </si>
  <si>
    <t>Brown, Jim</t>
  </si>
  <si>
    <t>Larsen, Becky</t>
  </si>
  <si>
    <t>Josh Fernquist</t>
  </si>
  <si>
    <t>Zach Remick</t>
  </si>
  <si>
    <t>Hodge, Rachael</t>
  </si>
  <si>
    <t>Ziegelman, Evan</t>
  </si>
  <si>
    <t>X</t>
  </si>
  <si>
    <t>Hodge, Andrew</t>
  </si>
  <si>
    <t xml:space="preserve">Millinoff, Alex </t>
  </si>
  <si>
    <t xml:space="preserve">Hill, Nick </t>
  </si>
  <si>
    <t xml:space="preserve">Hill, Zach </t>
  </si>
  <si>
    <t>EXPIRED</t>
  </si>
  <si>
    <t>Carter, Kevin</t>
  </si>
  <si>
    <t>Larsen, Josh</t>
  </si>
  <si>
    <t>Andrew, Miles</t>
  </si>
  <si>
    <t>Remick, Zach</t>
  </si>
  <si>
    <t>Treger, Jordan</t>
  </si>
  <si>
    <t>Hansen, Spencer</t>
  </si>
  <si>
    <t>Ethan Hoffman</t>
  </si>
  <si>
    <t>Miryala, Tarun</t>
  </si>
  <si>
    <t>Gagnon, Mitchell</t>
  </si>
  <si>
    <t>Jiang, Alexander</t>
  </si>
  <si>
    <t>Efrusy, Jake</t>
  </si>
  <si>
    <t>Baker, Sean</t>
  </si>
  <si>
    <t>Bloomfield, Michael</t>
  </si>
  <si>
    <t>Gray, Colin</t>
  </si>
  <si>
    <t>Romine, David</t>
  </si>
  <si>
    <t>Rehbine, Ashland</t>
  </si>
  <si>
    <t>Klehm, Adam</t>
  </si>
  <si>
    <t>Progar, Anthony</t>
  </si>
  <si>
    <t>Fank Silvagi</t>
  </si>
  <si>
    <t>Silvagi, Matt</t>
  </si>
  <si>
    <t>Wauldron, Noah</t>
  </si>
  <si>
    <t>Schultz, Andrew</t>
  </si>
  <si>
    <t>Schultz, Matthew</t>
  </si>
  <si>
    <t>Sibley, Gavin</t>
  </si>
  <si>
    <t>Kaisner, Luke</t>
  </si>
  <si>
    <t>Kaisner, Ava</t>
  </si>
  <si>
    <t>Nieshoff, Charlie</t>
  </si>
  <si>
    <t>Stewart, Ian</t>
  </si>
  <si>
    <t>Gonzalez, Carlos</t>
  </si>
  <si>
    <t>Morton, Conner</t>
  </si>
  <si>
    <t>Baker, Justin</t>
  </si>
  <si>
    <t>Simms, Benjamin</t>
  </si>
  <si>
    <t>Farmington Hills</t>
  </si>
  <si>
    <t>Michael</t>
  </si>
  <si>
    <t>Witsil, Daniel</t>
  </si>
  <si>
    <t>Bilson, Brandon</t>
  </si>
  <si>
    <t>Sturm, Cole</t>
  </si>
  <si>
    <t>Reynolds, Mike</t>
  </si>
  <si>
    <t>Dye, Tommy</t>
  </si>
  <si>
    <t>LeMense, Ryan</t>
  </si>
  <si>
    <t>Simanovski, Daniel</t>
  </si>
  <si>
    <t>Gootee, Jacob</t>
  </si>
  <si>
    <t>Swarthout, Matthew</t>
  </si>
  <si>
    <t>Peterson, Joshua</t>
  </si>
  <si>
    <t>Pongtankul, Nate</t>
  </si>
  <si>
    <t>Podvoll, Marty</t>
  </si>
  <si>
    <t>Leon, Kevin</t>
  </si>
  <si>
    <t>Leon, Andrew</t>
  </si>
  <si>
    <t>Levitt, Adam</t>
  </si>
  <si>
    <t>Silvagi, Frank</t>
  </si>
  <si>
    <t>McLemore, Cameron</t>
  </si>
  <si>
    <t>Hooker, Nathan</t>
  </si>
  <si>
    <t>Micha, Markus</t>
  </si>
  <si>
    <t>Speck, Niko</t>
  </si>
  <si>
    <t>Visser, Jared</t>
  </si>
  <si>
    <t>Webster, Brandon</t>
  </si>
  <si>
    <t>Tryon, William</t>
  </si>
  <si>
    <t>Schmidt, Carl</t>
  </si>
  <si>
    <t>Schmidt, Elizabeth</t>
  </si>
  <si>
    <t>Yandora, Grayson</t>
  </si>
  <si>
    <t>Grinsell, Sean</t>
  </si>
  <si>
    <t>Partridge, Merrick</t>
  </si>
  <si>
    <t>Rice, Brian</t>
  </si>
  <si>
    <t>Malisow, Nathan</t>
  </si>
  <si>
    <t>Coughlin, Phillip</t>
  </si>
  <si>
    <t>Alexander, George</t>
  </si>
  <si>
    <t>Age</t>
  </si>
  <si>
    <t>Part A Health Hx</t>
  </si>
  <si>
    <t>Part B</t>
  </si>
  <si>
    <t>Part C</t>
  </si>
  <si>
    <t>Over-the-Counter Meds</t>
  </si>
  <si>
    <t>Comments</t>
  </si>
  <si>
    <t>Albanese, Adam</t>
  </si>
  <si>
    <t>Allergies: Amoxicillin</t>
  </si>
  <si>
    <t>Baker, Braden</t>
  </si>
  <si>
    <t>Gluten &amp; Dairy Intolerant--Meds:  Norditropin (growth hormone)</t>
  </si>
  <si>
    <t>Migraines, Gluten Intolerant--Meds: Rizatriptan benzoate, Ibuprofin, Doxycycline Monohydrate</t>
  </si>
  <si>
    <t>Anaphylactic Reaction: tree nuts, Gluten Intolerant Meds: epipen/Benedryl</t>
  </si>
  <si>
    <t>Barojos, Colby</t>
  </si>
  <si>
    <t>3/7/17 SIG</t>
  </si>
  <si>
    <t>I</t>
  </si>
  <si>
    <t>Barth, Elana</t>
  </si>
  <si>
    <t>Barth, Jacob</t>
  </si>
  <si>
    <t>Beems, James</t>
  </si>
  <si>
    <t>Part C not done but have sports physical from Illinois</t>
  </si>
  <si>
    <t>Bell, Adam</t>
  </si>
  <si>
    <t>Bogert, Nathaniel</t>
  </si>
  <si>
    <t>Brockert-Kress, Kannon</t>
  </si>
  <si>
    <t>adderal qd Allergies:  Sulfa meds NO IMMUNIZATIONS</t>
  </si>
  <si>
    <t>Buatti, Roman</t>
  </si>
  <si>
    <t>Budgery, Evan</t>
  </si>
  <si>
    <t>Carpenter-Crawford, Nathan</t>
  </si>
  <si>
    <t>Carrizales, Nicolas</t>
  </si>
  <si>
    <t>Asthma (Allergies: Pollen) -- Meds:  See File</t>
  </si>
  <si>
    <t>Cortis, Anthony</t>
  </si>
  <si>
    <t>will turn in 6/6/17  (Revised....will turn in 6/13/17)</t>
  </si>
  <si>
    <t>Coughlin, Thomas</t>
  </si>
  <si>
    <t>DeMont, Lucas</t>
  </si>
  <si>
    <t>DeRocher, Jacob</t>
  </si>
  <si>
    <t>Meds:  Probiotic and Multivitamin</t>
  </si>
  <si>
    <t>Meds:  Advair, Singular, Nasonex, Zyrtex</t>
  </si>
  <si>
    <t>Fehlig, Justen</t>
  </si>
  <si>
    <t>I (needs sign)</t>
  </si>
  <si>
    <t>Fernquist, Ben</t>
  </si>
  <si>
    <t>S/17/17 SIG</t>
  </si>
  <si>
    <t>Advair (PRN) Viral induced Asthma-cough</t>
  </si>
  <si>
    <t>will bring 6/6</t>
  </si>
  <si>
    <t>Grant, Daniel</t>
  </si>
  <si>
    <t>Seasonal Allergies, Meds: Claritin (PRN)</t>
  </si>
  <si>
    <t>Guzman, Albert</t>
  </si>
  <si>
    <t>4/10/17 SIG</t>
  </si>
  <si>
    <t>Meds: Concerta</t>
  </si>
  <si>
    <t>Hales, Matthew</t>
  </si>
  <si>
    <t>Glasses, mild allergic rhinitis</t>
  </si>
  <si>
    <t>Hill, Nick</t>
  </si>
  <si>
    <t>Hill, Zachary</t>
  </si>
  <si>
    <t>email-Physical scheduled 6/16/2017</t>
  </si>
  <si>
    <t>Seasonal allergies;  Aller-Clear OTC</t>
  </si>
  <si>
    <t>Howell, Griffen</t>
  </si>
  <si>
    <t>Imell, Edison</t>
  </si>
  <si>
    <t>5/4/2017 SIG</t>
  </si>
  <si>
    <t>Irwin, Robert</t>
  </si>
  <si>
    <t>Isabella, Daniel</t>
  </si>
  <si>
    <t>sensory disorder 2011 Kawasaki ds</t>
  </si>
  <si>
    <t>Klawender, Norman</t>
  </si>
  <si>
    <t>3/13/17 SIG</t>
  </si>
  <si>
    <t>Koh, Anna</t>
  </si>
  <si>
    <t>Koponen, Vitaliy</t>
  </si>
  <si>
    <t>3/11/17 SIG</t>
  </si>
  <si>
    <t>Kravitz, Evan</t>
  </si>
  <si>
    <t>Kuhnhenn, Aidan</t>
  </si>
  <si>
    <t>NO IMMUNE</t>
  </si>
  <si>
    <t>Adderall XR q a.m.</t>
  </si>
  <si>
    <t>Libcke, Thomas</t>
  </si>
  <si>
    <t>Asthma  Meds: Advair, Zyrtec, Ventolin, Ibuprofen</t>
  </si>
  <si>
    <t>McBride, Kelton</t>
  </si>
  <si>
    <t>McGow, Victoria</t>
  </si>
  <si>
    <t>Allergies: peanuts, soy, almonds, mango Meds: Flonase/Epi Pen</t>
  </si>
  <si>
    <t>Milton, Andrew</t>
  </si>
  <si>
    <t>emailed-physical scheduled 6/19/2017</t>
  </si>
  <si>
    <t>ProAir PRN--Allergies: Peanuts/Egg/Wheat</t>
  </si>
  <si>
    <t>Mitchell, Alec</t>
  </si>
  <si>
    <t>Mitchell, Gavin</t>
  </si>
  <si>
    <t>Hx: Anxiety Ritalin, Buspirone (Also: Nystagmus congenital</t>
  </si>
  <si>
    <t>Muraco, Jackson (long QT)</t>
  </si>
  <si>
    <t>Muraco, Jacob</t>
  </si>
  <si>
    <t>3/20/2017 SIG</t>
  </si>
  <si>
    <t>Nieshoff, Edward</t>
  </si>
  <si>
    <t>5/2/2017 SIG</t>
  </si>
  <si>
    <t>Nordan, Joseph (Chrones)</t>
  </si>
  <si>
    <t>Novotny, Conner</t>
  </si>
  <si>
    <t>Nowicki, Michael (allergies)</t>
  </si>
  <si>
    <t>Nunnally, Darrick</t>
  </si>
  <si>
    <t>O'Boyle, Andrew</t>
  </si>
  <si>
    <t>Focalin ER, Focalin 5mg, Resperidone</t>
  </si>
  <si>
    <t>Palise, Erica</t>
  </si>
  <si>
    <t>10/11/16 SIG</t>
  </si>
  <si>
    <t>Perinpanayagan, Nathan</t>
  </si>
  <si>
    <t>3/20/17 SIG</t>
  </si>
  <si>
    <t>Pernick, Kerry</t>
  </si>
  <si>
    <t>Phillibaum, Riley</t>
  </si>
  <si>
    <t>email-Physcial scheduled 6/19/2017</t>
  </si>
  <si>
    <t>Phillips, Sean</t>
  </si>
  <si>
    <t>Pinnamajaru, Sohan</t>
  </si>
  <si>
    <t>Rehbine, Abigail (Jane)</t>
  </si>
  <si>
    <t>Reid, Gerard</t>
  </si>
  <si>
    <t>3/7/2017 SIG</t>
  </si>
  <si>
    <t>Romita, Vito</t>
  </si>
  <si>
    <t>Hx unknown cause fainting spells</t>
  </si>
  <si>
    <t>Schaffer, Jarron</t>
  </si>
  <si>
    <t>Sharma, Arjun</t>
  </si>
  <si>
    <t>Medadate CD</t>
  </si>
  <si>
    <t>Sibley, Michael</t>
  </si>
  <si>
    <t>Ibuprofin prn</t>
  </si>
  <si>
    <t>Hx: ear tubes and febrile sz as toddler-nothing since</t>
  </si>
  <si>
    <t>Skaff, Jobe</t>
  </si>
  <si>
    <t>Skaff, Luke</t>
  </si>
  <si>
    <t>Smith, Mekhi</t>
  </si>
  <si>
    <t>Stevens, Debra</t>
  </si>
  <si>
    <t>2002 tonsillectomy &amp; ear tubes</t>
  </si>
  <si>
    <t>Tanaka, Shunki</t>
  </si>
  <si>
    <t>Tibebu, Nathan (Nate)</t>
  </si>
  <si>
    <t>Varjas, Colby</t>
  </si>
  <si>
    <t>Vernier, William</t>
  </si>
  <si>
    <t>Wauldron, Kristen</t>
  </si>
  <si>
    <t>Wieschowski, Kasey</t>
  </si>
  <si>
    <t>Willis, Christopher</t>
  </si>
  <si>
    <t>Wright, Benjamin</t>
  </si>
  <si>
    <t>Zerbonia, Nathaniel</t>
  </si>
  <si>
    <t>Good health form</t>
  </si>
  <si>
    <t>Justin Baker</t>
  </si>
  <si>
    <t>Nordan, Joseph</t>
  </si>
  <si>
    <t>James Hanrahan</t>
  </si>
  <si>
    <t>Baker, Colin</t>
  </si>
  <si>
    <t>Emeel Ajluni (248) 821-6817 ajlunie@aol.com</t>
  </si>
  <si>
    <t>Elizabeth Ajluni (248) 821-6816 lizajluni@aol.com</t>
  </si>
  <si>
    <t xml:space="preserve">  </t>
  </si>
  <si>
    <t>Mindy Barth (248) 444 9795 mindy.barth@gm.com</t>
  </si>
  <si>
    <t xml:space="preserve">Joe Barth  </t>
  </si>
  <si>
    <t>Mark Bell  MFBell419@aol.com</t>
  </si>
  <si>
    <t>Julie Bell  jtbell1023@aol.com</t>
  </si>
  <si>
    <t>Shawn Brockert-Kress (313) 207-8353 sbkmassage@mi.rr.com</t>
  </si>
  <si>
    <t>Karen Cortis (248) 790-5428 karen@thedr.com</t>
  </si>
  <si>
    <t>Sally Coughlin (248) 872-4310 sally109@aol.com</t>
  </si>
  <si>
    <t>Timothy Dye (734) 516-3165 tdye@mwbcpa.com</t>
  </si>
  <si>
    <t>Nancy Dye  nancy.dye@sbcglobal.net</t>
  </si>
  <si>
    <t>Jeff Fehlig (734) 968-3439 jefffehlig@gmail.com</t>
  </si>
  <si>
    <t>Dave Fernquist (248) 891-8325 dsfernquist@yahoo.com</t>
  </si>
  <si>
    <t>Sheri Katzman (248) 770-0482 sbkatzman@comcast.net</t>
  </si>
  <si>
    <t>Jennifer Greene (248) 910-8470 ajgmommy@gmail.com</t>
  </si>
  <si>
    <t>David Hales (248) 756-3165 halesd@resa.net</t>
  </si>
  <si>
    <t>Jeannine Hales (248) 756-3164 jeanninehales@yahoo.com</t>
  </si>
  <si>
    <t>Mark Hansen (248) 830-3952 MDHansen4@gmail.com</t>
  </si>
  <si>
    <t>Karen Hansen (248) 417-3839 KLHansen4@gmail.com</t>
  </si>
  <si>
    <t>Karen HIll (248) 345-4841 karen.hill@bms.com</t>
  </si>
  <si>
    <t>Marshall Hoffman (248) 470-8800 lmandkids@aol.com</t>
  </si>
  <si>
    <t>Leslie Hoffman (248) 470-6219 lmandkids@aol.com</t>
  </si>
  <si>
    <t>Darrell Irwin (248) 860-4832 darrellirwin@sbcglobal.net</t>
  </si>
  <si>
    <t>Gloria Irwin (248) 860-4831 Gloriairwin@sbcglobal.net</t>
  </si>
  <si>
    <t>Mike Isabella (248) 770-7730 michael@yoradio.net</t>
  </si>
  <si>
    <t>Joan Isabella (248) 770-7731 joan@yoradio.net</t>
  </si>
  <si>
    <t>John Klehm Sr (248) 318-6151 jklehm@comcast.net</t>
  </si>
  <si>
    <t xml:space="preserve">Pam Klehm  </t>
  </si>
  <si>
    <t>John Koh (248) 330-0091 john.koh@att.net</t>
  </si>
  <si>
    <t>Gary Kravitz (248) 990-5574 garykravitz@sbcglobal.net</t>
  </si>
  <si>
    <t>Paul Kuhnhenn (248) 612-4713 Kuhnhenn17@msn.com</t>
  </si>
  <si>
    <t>Jim Larsen (313) 600-2617 jlarsen1122@gmail.com</t>
  </si>
  <si>
    <t>Mary Larsen (586) 713-4366 mary.larsen@farmington.k12.mi.</t>
  </si>
  <si>
    <t>Thomas LeMense (734) 731-6753 tlemense@ameritech.net</t>
  </si>
  <si>
    <t xml:space="preserve">Jeannette  </t>
  </si>
  <si>
    <t>Jeffrey Levitt (248) 342-0653 tmclevitt@aol.com</t>
  </si>
  <si>
    <t>Dennis Millinoff  dennis.millinoff@nice.com</t>
  </si>
  <si>
    <t>Janice Millinoff (248) 939-1027 jmillinoff@mi.rr.com</t>
  </si>
  <si>
    <t>Michael Mitchell (313) 300-6966 F117vet@sbcglobal.net</t>
  </si>
  <si>
    <t>Ann Mitchell (313) 720-9463 amitche5@ford.com</t>
  </si>
  <si>
    <t>Darrick Kaisner (313) 433-0709 darkman7son@yahoo.com</t>
  </si>
  <si>
    <t>Craig Palise (734) 355-2091 cmp10763@gmail.com</t>
  </si>
  <si>
    <t>Michael Partridge (248) 497-1132 mpartri3@gmail.com</t>
  </si>
  <si>
    <t>Peter Perlman (248) 909-4197 peter49@ameritech.net</t>
  </si>
  <si>
    <t>Carrie Perlman (248) 909-4196 peter49@ameritech.net</t>
  </si>
  <si>
    <t>Michael Peters (248) 219-0367 petersx6@yahoo.com</t>
  </si>
  <si>
    <t>June Peters (248) 766-6777 petersx6@yahoo.com</t>
  </si>
  <si>
    <t>Mark Phillabaum (248) 980-5441 cphillab@yahoo.com</t>
  </si>
  <si>
    <t xml:space="preserve">Cherilyn Phillabaum  </t>
  </si>
  <si>
    <t>Mark Phillips  phillips5006@gmail.com</t>
  </si>
  <si>
    <t>Jeff Rehbine (248) 202-8557 jeffrey.rehbine@farmington.k12</t>
  </si>
  <si>
    <t>Lisa Rehbine (248) 202-8556 LisaQBlue@gmail.com</t>
  </si>
  <si>
    <t>David Reid (734) 620-1881 dreid47@aol.com</t>
  </si>
  <si>
    <t>Bob Reynolds  rreynolds@usermail.com</t>
  </si>
  <si>
    <t>Tanya Reynolds (248) 792-1776 treynolds@usermail.com</t>
  </si>
  <si>
    <t>Brian Rice (248) 879-3325 kathleenmrice@ymail.com</t>
  </si>
  <si>
    <t>Robbie Mattison  rrmsttison@gmail.com</t>
  </si>
  <si>
    <t xml:space="preserve">Benny Vito  </t>
  </si>
  <si>
    <t xml:space="preserve">Tim Rowlands  </t>
  </si>
  <si>
    <t>Kathy Gilbert (248) 892-5260 mskgilbert@hotmail.com</t>
  </si>
  <si>
    <t xml:space="preserve">Kurt Schmidt (248) 766-5509 </t>
  </si>
  <si>
    <t>Lisa Hayes (248) 766-5507 lisahayes812@gmail.com</t>
  </si>
  <si>
    <t>Cynita Smith (313) 999-9608 cynitasmith@yahoo.com</t>
  </si>
  <si>
    <t xml:space="preserve">Mike Speck  </t>
  </si>
  <si>
    <t>Nicole Speck (313) 618-5644 coli@med.umich.edu</t>
  </si>
  <si>
    <t>Gregory Stevens  gsteven6@sbcglobal.net</t>
  </si>
  <si>
    <t>Katherine Stewart (248) 207-3205 katies2art@hotmail.com</t>
  </si>
  <si>
    <t xml:space="preserve">Mitsutoshi Tanaka (248) 909-9330 </t>
  </si>
  <si>
    <t xml:space="preserve"> (248) 909-9332 </t>
  </si>
  <si>
    <t>David Tushman (248) 672-7131 dtushman@gmail.com</t>
  </si>
  <si>
    <t>Bryan Ulrich (248) 410-7860 wolvreg@aol.com</t>
  </si>
  <si>
    <t>Rena Vernier (248) 756-9820 renavernier@sbcglobal.net</t>
  </si>
  <si>
    <t>Dana Visser (248) 787-3914 fps@visserweb.net</t>
  </si>
  <si>
    <t>Jeffery White  jwhite1319@gmail.com</t>
  </si>
  <si>
    <t>Matthew Wieschowski  mattgears@hotmail.com</t>
  </si>
  <si>
    <t xml:space="preserve">David Wright (765) 749-8948 </t>
  </si>
  <si>
    <t>McGow, Nathan</t>
  </si>
  <si>
    <t>Imel, Edison</t>
  </si>
  <si>
    <t>Carrizales, Ian</t>
  </si>
  <si>
    <t>Farmington</t>
  </si>
  <si>
    <t>21414 Whittington</t>
  </si>
  <si>
    <t>Brian</t>
  </si>
  <si>
    <t>34132 Oakland St</t>
  </si>
  <si>
    <t>443 Filmore St</t>
  </si>
  <si>
    <t>ryan.beehler@gmail.com</t>
  </si>
  <si>
    <t>29317 Whistler Drive</t>
  </si>
  <si>
    <t>Colin</t>
  </si>
  <si>
    <t>Budgery, Brian</t>
  </si>
  <si>
    <t>Smith, Colin</t>
  </si>
  <si>
    <t>Total</t>
  </si>
  <si>
    <t>victorjleon@sbcglobal.net</t>
  </si>
  <si>
    <t>2466 Yasmin</t>
  </si>
  <si>
    <t>Swafford, Jonah</t>
  </si>
  <si>
    <t>Yes</t>
  </si>
  <si>
    <t>Edison</t>
  </si>
  <si>
    <t>Imel</t>
  </si>
  <si>
    <t>28164 Wildwood Trail</t>
  </si>
  <si>
    <t>imelacres@sbcglobal.net</t>
  </si>
  <si>
    <t/>
  </si>
  <si>
    <t>Paul Bunyan</t>
  </si>
  <si>
    <t>Bison Crew</t>
  </si>
  <si>
    <t>Pedro Crew</t>
  </si>
  <si>
    <t>David</t>
  </si>
  <si>
    <t>1107 Beechnut Drive</t>
  </si>
  <si>
    <t>denowicki@comcast.net</t>
  </si>
  <si>
    <t>28432 Westerleigh</t>
  </si>
  <si>
    <t>schultzmatthewjos@gmail.com</t>
  </si>
  <si>
    <t>lisaandmike04@yahoo.com</t>
  </si>
  <si>
    <t>Thomson, Duncan</t>
  </si>
  <si>
    <t>Kent, Zaine</t>
  </si>
  <si>
    <t>Nowicki, Michael</t>
  </si>
  <si>
    <t>Mo, Noah</t>
  </si>
  <si>
    <t>Unassigned</t>
  </si>
  <si>
    <t>Exton, Benjamin</t>
  </si>
  <si>
    <t>Wauldron, Nicole</t>
  </si>
  <si>
    <t>Wauldron, Scott</t>
  </si>
  <si>
    <t>kdkyles@att.net</t>
  </si>
  <si>
    <t>efrusy@yahoo.com</t>
  </si>
  <si>
    <t>29969 Pipers Lane</t>
  </si>
  <si>
    <t>ericexton@gmail.com</t>
  </si>
  <si>
    <t>cldemont@gmail.com</t>
  </si>
  <si>
    <t>jalexa22.mi@gmail.com</t>
  </si>
  <si>
    <t>31837 Marklawn</t>
  </si>
  <si>
    <t>Malisow, Calvin</t>
  </si>
  <si>
    <t>Samynathan, Rakshan</t>
  </si>
  <si>
    <t>Bloomfield, Scott</t>
  </si>
  <si>
    <t>Ulmer, Trevor</t>
  </si>
  <si>
    <t>Williams, Todd</t>
  </si>
  <si>
    <t>Eagle, Alex</t>
  </si>
  <si>
    <t>34457 Oakland</t>
  </si>
  <si>
    <t>Jennifer</t>
  </si>
  <si>
    <t>31648 Folkstone Drive</t>
  </si>
  <si>
    <t>1364 Beverly</t>
  </si>
  <si>
    <t>davidandyan@att.net</t>
  </si>
  <si>
    <t>Yan</t>
  </si>
  <si>
    <t>23500 Middlebelt</t>
  </si>
  <si>
    <t>43651 Cherrywood Ln</t>
  </si>
  <si>
    <t>Efrusy, Brian</t>
  </si>
  <si>
    <t>Imel, Michael</t>
  </si>
  <si>
    <t>Leon, Victor</t>
  </si>
  <si>
    <t>Beehler, Ryan</t>
  </si>
  <si>
    <t>DeRocher, Edward</t>
  </si>
  <si>
    <t>Jiang, Yan</t>
  </si>
  <si>
    <t>Weinfurther, James</t>
  </si>
  <si>
    <t>Merenda, John</t>
  </si>
  <si>
    <t>Fox</t>
  </si>
  <si>
    <t>Flaming Hawk</t>
  </si>
  <si>
    <t>Beehler, Maxwell</t>
  </si>
  <si>
    <t>Brown, Anthony</t>
  </si>
  <si>
    <t>Commerce Twp MI 48382</t>
  </si>
  <si>
    <t>Atomic Wolves</t>
  </si>
  <si>
    <t>Ram</t>
  </si>
  <si>
    <t>60618 Mary Lane</t>
  </si>
  <si>
    <t xml:space="preserve">Greg Hooker (248) 756-2782 gregory.hooker@gm.com
Renee  </t>
  </si>
  <si>
    <t>Hooker, Josh</t>
  </si>
  <si>
    <t>1698 Bolton</t>
  </si>
  <si>
    <t xml:space="preserve">Art Malisow (248) 804-8608 malisow@sbcglobal.net
Katie Malisow (248) 202-3411 </t>
  </si>
  <si>
    <t>McDaniel, Lucas</t>
  </si>
  <si>
    <t>Perry, Dominick</t>
  </si>
  <si>
    <t>Swaski, Nikolai</t>
  </si>
  <si>
    <t>Shork, Robert</t>
  </si>
  <si>
    <t>Shork, Ryan</t>
  </si>
  <si>
    <t>Silvagi, Susie</t>
  </si>
  <si>
    <t>Thornton, Bradley</t>
  </si>
  <si>
    <t>(248) 477-1464</t>
  </si>
  <si>
    <t>23017 Willowbrook Dr.</t>
  </si>
  <si>
    <t>Farmington Hills MI 48335</t>
  </si>
  <si>
    <t>Emeel Ajluni (248) 821-6817 ajlunie@aol.com
Elizabeth Ajluni (248) 821-6816 lizajluni@aol.com</t>
  </si>
  <si>
    <t>Farmington Hills MI 48331</t>
  </si>
  <si>
    <t xml:space="preserve">Frank Albanese (248) 835-3606 frank.albanese@me.com
  </t>
  </si>
  <si>
    <t>622 W. Marshall</t>
  </si>
  <si>
    <t>Shawn Alexander (248) 613-9951 salexan8@ford.com
Jennifer Alexander (248) 321-0574 jalexa22.mi@gmail.com</t>
  </si>
  <si>
    <t>34719 Bunker Hill</t>
  </si>
  <si>
    <t>Brian Baker (734) 679-6049 brianbaker@coveredroad.com
Heather Baker (248) 505-6615 heather@coveredroad.com</t>
  </si>
  <si>
    <t>Barajas, Colby</t>
  </si>
  <si>
    <t xml:space="preserve">Brandon Barajas (248) 416-4380 mamasmail86@yahoo.com
  </t>
  </si>
  <si>
    <t>(248) 848 0421</t>
  </si>
  <si>
    <t>28441 Brandywine</t>
  </si>
  <si>
    <t>Farmington Hills MI 48334</t>
  </si>
  <si>
    <t xml:space="preserve">Mindy Barth (248) 444 9795 mindy.barth@gm.com
Joe Barth  </t>
  </si>
  <si>
    <t>Beem, James</t>
  </si>
  <si>
    <t>34641 Princeton St</t>
  </si>
  <si>
    <t xml:space="preserve">Martin Beem (248) 880-9271 martybeem1@yahoo.com
  </t>
  </si>
  <si>
    <t>(248) 763-1534</t>
  </si>
  <si>
    <t>28899 Oak Point Dr.</t>
  </si>
  <si>
    <t>Mark Bell  MFBell419@aol.com
Julie Bell  jtbell1023@aol.com</t>
  </si>
  <si>
    <t>21332 Parklane St</t>
  </si>
  <si>
    <t xml:space="preserve">Michael Bilson (860) 335-2683 mike.bilson860@gmail.com
  </t>
  </si>
  <si>
    <t>22218 Arbor Lane</t>
  </si>
  <si>
    <t>Farmington MI 48336</t>
  </si>
  <si>
    <t>Michael Bloomfield  mike.j.bloomfield@gmail.com
Linda Bloomfield (734) 474-4820 mrsbloomfield@hotmail.com</t>
  </si>
  <si>
    <t>Wixom MI 48393</t>
  </si>
  <si>
    <t>Mark Bogert  
Stacey Bogert (248) 444-9988 staceybogert@hotmail.com</t>
  </si>
  <si>
    <t>(313) 207-8353</t>
  </si>
  <si>
    <t>28460 Wildwood Trail</t>
  </si>
  <si>
    <t>Farmington Hills MI 48336</t>
  </si>
  <si>
    <t xml:space="preserve">Shawn Brockert-Kress (313) 207-8353 sbkmassage@mi.rr.com
  </t>
  </si>
  <si>
    <t>Michael Buatti (248) 444-9640 mikebuatti@msn.com
Stacy Buatti (248) 320-4000 stacybuatti@msn.com</t>
  </si>
  <si>
    <t>Brian Budgery (248) 935-6402 bbudgery@att.net
Jessica Budgery (248) 890-2902 jbudgery@att.net</t>
  </si>
  <si>
    <t>22095 W. Brandon</t>
  </si>
  <si>
    <t xml:space="preserve">Evan Carpenter-Crawford (248) 798.6540 designgrasvitas@hotmail.com
Kelli Carpenter-Crawford  </t>
  </si>
  <si>
    <t xml:space="preserve">Art Carrizales (248) 826-4113 carrizaus1998@sbcglobal.net
Kelly Carrizales (915) 525-5054 </t>
  </si>
  <si>
    <t>(248) 669-5428</t>
  </si>
  <si>
    <t>31120 Kingswood Blvd</t>
  </si>
  <si>
    <t>Novi MI 48377</t>
  </si>
  <si>
    <t xml:space="preserve">  
Karen Cortis (248) 790-5428 karen@thedr.com</t>
  </si>
  <si>
    <t>(248) 477-3777</t>
  </si>
  <si>
    <t>19643 Gary Lane</t>
  </si>
  <si>
    <t>Livonia MI 48152</t>
  </si>
  <si>
    <t xml:space="preserve">  
Sally Coughlin (248) 872-4310 sally109@aol.com</t>
  </si>
  <si>
    <t>956 Lark Park</t>
  </si>
  <si>
    <t>Chris DeMont  
Samantha DeMont  sjdemont@gmail.com</t>
  </si>
  <si>
    <t>Edward DeRocher (248) 718-9958 ederocher@aristco.com
Kathy DeRocher (248) 770-9000 Twomanyboys@att.net</t>
  </si>
  <si>
    <t>(248) 615-1523</t>
  </si>
  <si>
    <t>23690 Whittaker</t>
  </si>
  <si>
    <t>Farmington MI 48335</t>
  </si>
  <si>
    <t>Timothy Dye (734) 516-3165 tdye@mwbcpa.com
Nancy Dye  nancy.dye@sbcglobal.net</t>
  </si>
  <si>
    <t xml:space="preserve">Brian Efrusy (248) 224-6768 efrusy@yahoo.com
Nancy Efrusy (248) 496-0386 </t>
  </si>
  <si>
    <t>(734) 968-3439</t>
  </si>
  <si>
    <t>48441 N. Territorial</t>
  </si>
  <si>
    <t>Plymouth MI 48170</t>
  </si>
  <si>
    <t xml:space="preserve">Jeff Fehlig (734) 968-3439 jefffehlig@gmail.com
  </t>
  </si>
  <si>
    <t>(248) 626-2099</t>
  </si>
  <si>
    <t>5565 Pembury Ln</t>
  </si>
  <si>
    <t>West Bloomfield MI 48322</t>
  </si>
  <si>
    <t>Dave Fernquist (248) 891-8325 dsfernquist@yahoo.com
Sheri Katzman (248) 770-0482 sbkatzman@comcast.net</t>
  </si>
  <si>
    <t>Fernquist, Josh</t>
  </si>
  <si>
    <t>Jeremy Gagnon (248) 252-0731 jeremy_gagnon@yahoo.com
Jill Gagnon  GAGNON_JILL@YAHOO.COM</t>
  </si>
  <si>
    <t>501 Natures Cove Ct</t>
  </si>
  <si>
    <t xml:space="preserve">Carlos Gonzalez (248) 533-3713 cgonzalez1@msn.com
  </t>
  </si>
  <si>
    <t>Jerry Gootee (248) 719-5508 angelandjerry@yahoo.com
Angel Gootee (248) 719-5509 angelandjerry@yahoo.com</t>
  </si>
  <si>
    <t xml:space="preserve">  
Mary Gray (248) 408-7019 figdud2002@yahoo.com</t>
  </si>
  <si>
    <t>25423 Skye Dr.</t>
  </si>
  <si>
    <t>Robert Grinsell (248) 207-3919 bgrins404@earthlink.net
Sandra Grinsell (248) 207-7651 sandy.grinsell@gm.com</t>
  </si>
  <si>
    <t>(248) 477-0290</t>
  </si>
  <si>
    <t>23014 Haynes St</t>
  </si>
  <si>
    <t xml:space="preserve">  
Jennifer Greene (248) 910-8470 ajgmommy@gmail.com</t>
  </si>
  <si>
    <t>(248) 476-2891</t>
  </si>
  <si>
    <t>21107 Oxford</t>
  </si>
  <si>
    <t>David Hales (248) 756-3165 halesd@resa.net
Jeannine Hales (248) 756-3164 jeanninehales@yahoo.com</t>
  </si>
  <si>
    <t>26051 Old Homestead</t>
  </si>
  <si>
    <t>John Hanrahan (248) 802-8849 hammerclan@sbcglobal.net
Susan Hanrahan (248) 318-0520 hammerclan@sbcglobal.net</t>
  </si>
  <si>
    <t>(248) 661-6843</t>
  </si>
  <si>
    <t>30061 White Hall Dr.</t>
  </si>
  <si>
    <t>Mark Hansen (248) 830-3952 MDHansen4@gmail.com
Karen Hansen (248) 417-3839 KLHansen4@gmail.com</t>
  </si>
  <si>
    <t>Hill, Alexander</t>
  </si>
  <si>
    <t>(248) 960-3936</t>
  </si>
  <si>
    <t>1900 Blue Stone Ln</t>
  </si>
  <si>
    <t>Commerce Twp MI 48390</t>
  </si>
  <si>
    <t xml:space="preserve">  
Karen HIll (248) 345-4841 karen.hill@bms.com</t>
  </si>
  <si>
    <t>26583 HollyHill</t>
  </si>
  <si>
    <t>Fred Hodge (248) 797-4998 fred@pccomplete.com
Margaret Hodge (248) 535-6161 margaretpcc@gmail.com</t>
  </si>
  <si>
    <t>Hoffman, Ethan</t>
  </si>
  <si>
    <t>(248) 661-3405</t>
  </si>
  <si>
    <t>30286 Fox Club Dr.</t>
  </si>
  <si>
    <t>Marshall Hoffman (248) 470-8800 lmandkids@aol.com
Leslie Hoffman (248) 470-6219 lmandkids@aol.com</t>
  </si>
  <si>
    <t>35676 Congress</t>
  </si>
  <si>
    <t>Todd Howell (248) 910-2441 todd-howell@att.net
Marquel Howell (248) 943-8757 marquelhowell@att.net</t>
  </si>
  <si>
    <t xml:space="preserve">Michael Imel  imelacres@sbcglobal.net
  </t>
  </si>
  <si>
    <t>(248) 661-5961</t>
  </si>
  <si>
    <t>30159 Old Bedford</t>
  </si>
  <si>
    <t>Darrell Irwin (248) 860-4832 darrellirwin@sbcglobal.net
Gloria Irwin (248) 860-4831 Gloriairwin@sbcglobal.net</t>
  </si>
  <si>
    <t>(248) 489-8797</t>
  </si>
  <si>
    <t>29174 Shenandoah</t>
  </si>
  <si>
    <t>Mike Isabella (248) 770-7730 michael@yoradio.net
Joan Isabella (248) 770-7731 joan@yoradio.net</t>
  </si>
  <si>
    <t>36652 Saxony</t>
  </si>
  <si>
    <t xml:space="preserve">David Jiang (248) 854-9068 davidandyan@att.net
Yan Jiang  </t>
  </si>
  <si>
    <t xml:space="preserve">Kenneth Kaisner (734) 604-4041 kbkaisner@sbcglobal.net
  </t>
  </si>
  <si>
    <t>21799 Cass St</t>
  </si>
  <si>
    <t xml:space="preserve">Norm Klawender (734) 560-1810 nklawendersr@gmail.com
Mary Klawender  </t>
  </si>
  <si>
    <t>(248) 960-9419</t>
  </si>
  <si>
    <t>860 Drakeshire Dr.</t>
  </si>
  <si>
    <t xml:space="preserve">John Klehm Sr (248) 318-6151 jklehm@comcast.net
Pam Klehm  </t>
  </si>
  <si>
    <t>Klehm, John</t>
  </si>
  <si>
    <t>(248) 330-0091</t>
  </si>
  <si>
    <t>32306 Baintree</t>
  </si>
  <si>
    <t xml:space="preserve">John Koh (248) 330-0091 john.koh@att.net
  </t>
  </si>
  <si>
    <t>22973 Mayfield Av</t>
  </si>
  <si>
    <t xml:space="preserve">Steven Koponen  steven.koponen@farmington.k12.
  </t>
  </si>
  <si>
    <t>(248) 788-9854</t>
  </si>
  <si>
    <t>29701 High Valley</t>
  </si>
  <si>
    <t xml:space="preserve">Gary Kravitz (248) 990-5574 garykravitz@sbcglobal.net
  </t>
  </si>
  <si>
    <t>(248) 553-8392</t>
  </si>
  <si>
    <t>28770 Bella Vista</t>
  </si>
  <si>
    <t xml:space="preserve">Paul Kuhnhenn (248) 612-4713 Kuhnhenn17@msn.com
  </t>
  </si>
  <si>
    <t>35510 Bridlepath Lane</t>
  </si>
  <si>
    <t xml:space="preserve">Kevin Kyles (248) 763-8277 kdkyles@att.net
  </t>
  </si>
  <si>
    <t>Larsen, Jesse</t>
  </si>
  <si>
    <t>(586) 713-4366</t>
  </si>
  <si>
    <t>21730 Cass St.</t>
  </si>
  <si>
    <t>Jim Larsen (313) 600-2617 jlarsen1122@gmail.com
Mary Larsen (586) 713-4366 mary.larsen@farmington.k12.mi.</t>
  </si>
  <si>
    <t>35185 Smithfield</t>
  </si>
  <si>
    <t xml:space="preserve">Cynthia Miller (734) 748-1962 cynthia.miller@ally.com
Joe Benjamin (734) 231-7276 </t>
  </si>
  <si>
    <t>LeMense, Robert</t>
  </si>
  <si>
    <t>(248) 471-9383</t>
  </si>
  <si>
    <t>23914 Farmington Rd.</t>
  </si>
  <si>
    <t xml:space="preserve">Thomas LeMense (734) 731-6753 tlemense@ameritech.net
Jeannette  </t>
  </si>
  <si>
    <t>6326 Branford Dr.</t>
  </si>
  <si>
    <t>Victor Leon (734) 564-0944 victorjleon@sbcglobal.net
Beth Leon (248) 417-3299 bethaleon@sbcglobal.net</t>
  </si>
  <si>
    <t>(248) 360-3948</t>
  </si>
  <si>
    <t>3405 Circle Drive</t>
  </si>
  <si>
    <t xml:space="preserve">Jeffrey Levitt (248) 342-0653 tmclevitt@aol.com
  </t>
  </si>
  <si>
    <t>Robert Libcke (248) 217-8742 RLibcke@comcast.net
Julia Libcke (248) 505-1817 RLibcke@comcast.net</t>
  </si>
  <si>
    <t>Dan McGow (248) 933-7366 crowbar_specops78@yahoo.com
Debbie McGow (248) 807-5882 dolphins_19812000@yahoo.com</t>
  </si>
  <si>
    <t>29230 Sunridge</t>
  </si>
  <si>
    <t xml:space="preserve">Raymond McLemore (313) 727-2012 rsmclemore@aol.com
  </t>
  </si>
  <si>
    <t xml:space="preserve">Edith Micha  emicha@livoniapublicschools.or
  </t>
  </si>
  <si>
    <t>(248) 930-1368</t>
  </si>
  <si>
    <t>22541 Vacri Lane</t>
  </si>
  <si>
    <t>Dennis Millinoff  dennis.millinoff@nice.com
Janice Millinoff (248) 939-1027 jmillinoff@mi.rr.com</t>
  </si>
  <si>
    <t>Rick Milton (248) 672-8194 rmilton91@gmail.com
Jenn Milton (248) 767-2859 jennmilton33@gmail.com</t>
  </si>
  <si>
    <t>Srikanth Miryla  
Srikanth Miryala (248) 854-4146 smiryala@aol.com</t>
  </si>
  <si>
    <t>(248) 476-6191</t>
  </si>
  <si>
    <t>20133 Parker</t>
  </si>
  <si>
    <t>Michael Mitchell (313) 300-6966 F117vet@sbcglobal.net
Ann Mitchell (313) 720-9463 amitche5@ford.com</t>
  </si>
  <si>
    <t xml:space="preserve">  
Kristin Junttonen (248) 939-0743 kristinmorton@sbcglobal.net</t>
  </si>
  <si>
    <t>Muraco, Jackson</t>
  </si>
  <si>
    <t>2505 Yasmin Dr</t>
  </si>
  <si>
    <t xml:space="preserve">Brian Muraco (248) 974-0327 bmuraco@yahoo.com
  </t>
  </si>
  <si>
    <t>Nieshoff, Charles</t>
  </si>
  <si>
    <t xml:space="preserve">Edward Nieshoff (248) 514-7659 ecnieshoff@gmail.com
  </t>
  </si>
  <si>
    <t>Nieshoff, Eddie</t>
  </si>
  <si>
    <t>35979 Castlemeadow Dr</t>
  </si>
  <si>
    <t>Ian Nordan  cvsrxian@yahoo.com
Stacy Charlesbois-Nordan (248) 996-4774 joemansmama@gmail.com</t>
  </si>
  <si>
    <t xml:space="preserve">Charles Novotny (248) 703-9370 cen6061@gmail.com
  </t>
  </si>
  <si>
    <t xml:space="preserve">Dean Nowicki (248) 207-1955 denowicki@comcast.net
  </t>
  </si>
  <si>
    <t>(313) 433-0709</t>
  </si>
  <si>
    <t>18600 Five Points St.</t>
  </si>
  <si>
    <t>Redford MI 48240</t>
  </si>
  <si>
    <t xml:space="preserve">Darrick Kaisner (313) 433-0709 darkman7son@yahoo.com
  </t>
  </si>
  <si>
    <t>1899 West Ridge Dr.</t>
  </si>
  <si>
    <t xml:space="preserve">Jeffrey O'Boyle (248) 760-9596 amcob@comcast.net
Ann O'Boyle  </t>
  </si>
  <si>
    <t>(734) 355-2091</t>
  </si>
  <si>
    <t>40807 Crabtree Lane</t>
  </si>
  <si>
    <t xml:space="preserve">Craig Palise (734) 355-2091 cmp10763@gmail.com
  </t>
  </si>
  <si>
    <t>(248) 477-6252</t>
  </si>
  <si>
    <t>30038 Fiddlers Green</t>
  </si>
  <si>
    <t xml:space="preserve">Michael Partridge (248) 497-1132 mpartri3@gmail.com
  </t>
  </si>
  <si>
    <t>36243 Smithfield</t>
  </si>
  <si>
    <t xml:space="preserve">  
Nancy Pennington (248) 310-7390 cpennin1@yahoo.com</t>
  </si>
  <si>
    <t>Perinpanayagam, Nathan</t>
  </si>
  <si>
    <t>27424 Rosewood Ct</t>
  </si>
  <si>
    <t>Benjamin Perinpanayagan  
Grace Victoria (248) 436-2816 ap_benjamin@yahoo.com</t>
  </si>
  <si>
    <t>Perlman, Ethan</t>
  </si>
  <si>
    <t>(248) 363-5591</t>
  </si>
  <si>
    <t>3180 Park Forest Dr.</t>
  </si>
  <si>
    <t>West Bloomfield MI 48324</t>
  </si>
  <si>
    <t>Peter Perlman (248) 909-4197 peter49@ameritech.net
Carrie Perlman (248) 909-4196 peter49@ameritech.net</t>
  </si>
  <si>
    <t>9055 Clubwood</t>
  </si>
  <si>
    <t xml:space="preserve">Jason Pernick (248) 943-9194 pernickj@oakgov.com
Kimberly  </t>
  </si>
  <si>
    <t>(248) 478-4709</t>
  </si>
  <si>
    <t>26400 Meadowview Dr.</t>
  </si>
  <si>
    <t>Michael Peters (248) 219-0367 petersx6@yahoo.com
June Peters (248) 766-6777 petersx6@yahoo.com</t>
  </si>
  <si>
    <t>33209 Oaklnd</t>
  </si>
  <si>
    <t>Douglas Peterson (248) 946-1677 dglsjptrsn@earthlink.net
Anita Peterson  afpeterson@earthlink.net</t>
  </si>
  <si>
    <t>Phillabaum, Cole</t>
  </si>
  <si>
    <t>(248) 661-0803</t>
  </si>
  <si>
    <t>7216 Hidden Creek Ct.</t>
  </si>
  <si>
    <t xml:space="preserve">Mark Phillabaum (248) 980-5441 cphillab@yahoo.com
Cherilyn Phillabaum  </t>
  </si>
  <si>
    <t>Phillabaum, Riley</t>
  </si>
  <si>
    <t>(313) 690-0280</t>
  </si>
  <si>
    <t>26755 Greythorne Trail</t>
  </si>
  <si>
    <t xml:space="preserve">Mark Phillips  phillips5006@gmail.com
  </t>
  </si>
  <si>
    <t>Pinnamaraju, Sohan</t>
  </si>
  <si>
    <t>36851 Blanchard Blvd Apt 202</t>
  </si>
  <si>
    <t xml:space="preserve">Satishp Pinnamaraju (248) 470-4444 satishp@rocketmail.com
  </t>
  </si>
  <si>
    <t xml:space="preserve">Steven Podvoll (248) 686-9870 steve@podvoll.com
  </t>
  </si>
  <si>
    <t xml:space="preserve">  
Nilobon Buakeauw (248) 818-4772 nilobon162@hotmail.com</t>
  </si>
  <si>
    <t>2436 Woodlawn</t>
  </si>
  <si>
    <t xml:space="preserve">Anthony Progar (248) 956-0077 
  </t>
  </si>
  <si>
    <t>(248) 363-7220</t>
  </si>
  <si>
    <t>562 Dawson Rdr</t>
  </si>
  <si>
    <t>Milford MI 48381</t>
  </si>
  <si>
    <t>Jeff Rehbine (248) 202-8557 jeffrey.rehbine@farmington.k12
Lisa Rehbine (248) 202-8556 LisaQBlue@gmail.com</t>
  </si>
  <si>
    <t>Rehbine, Jane</t>
  </si>
  <si>
    <t>(248) 489-5988</t>
  </si>
  <si>
    <t>35122 Savanmah Lane</t>
  </si>
  <si>
    <t xml:space="preserve">David Reid (734) 620-1881 dreid47@aol.com
  </t>
  </si>
  <si>
    <t>Reynolds, Michael</t>
  </si>
  <si>
    <t>(248) 477-1385</t>
  </si>
  <si>
    <t>25529 Briarwyke</t>
  </si>
  <si>
    <t>Bob Reynolds  rreynolds@usermail.com
Tanya Reynolds (248) 792-1776 treynolds@usermail.com</t>
  </si>
  <si>
    <t>(248) 579-7107</t>
  </si>
  <si>
    <t>31972 Lamar</t>
  </si>
  <si>
    <t xml:space="preserve">Brian Rice (248) 879-3325 kathleenmrice@ymail.com
  </t>
  </si>
  <si>
    <t>33614 Grand River Ave</t>
  </si>
  <si>
    <t xml:space="preserve">  
Carrie Richards  carrie.richards12@gmail.com</t>
  </si>
  <si>
    <t>29257 Shenandoah</t>
  </si>
  <si>
    <t>Larry Romine  larryromine@mi.rr.com
Mary Romine (248) 207-9325 marypromine@earthlink.net</t>
  </si>
  <si>
    <t>(248) 986-6556</t>
  </si>
  <si>
    <t>5637 Drake Willow Dr</t>
  </si>
  <si>
    <t xml:space="preserve">Robbie Mattison  rrmsttison@gmail.com
Benny Vito  </t>
  </si>
  <si>
    <t>Rowlands, Adam</t>
  </si>
  <si>
    <t>(248) 489-5754</t>
  </si>
  <si>
    <t>28316 Kendallwood</t>
  </si>
  <si>
    <t>Tim Rowlands  
Kathy Gilbert (248) 892-5260 mskgilbert@hotmail.com</t>
  </si>
  <si>
    <t>(248) 471-2691</t>
  </si>
  <si>
    <t>37730 Wendy Lee</t>
  </si>
  <si>
    <t>Kurt Schmidt (248) 766-5509 
Lisa Hayes (248) 766-5507 lisahayes812@gmail.com</t>
  </si>
  <si>
    <t>Mike Schultz (248) 444-4969 FHFR436@hotmail.com
Brenda Schultz (248) 941-8262 Brendaschultz@earthlink.net</t>
  </si>
  <si>
    <t>Shaffer, Jarron</t>
  </si>
  <si>
    <t>6525 Heritage</t>
  </si>
  <si>
    <t>Eric Shaffer (217) 840-9610 eric.shaffer@us.army.mil
LaShorage Shaffer (217) 202-7400 viceL6@yahoo.com</t>
  </si>
  <si>
    <t xml:space="preserve">  
Michelle Sibley (248) 890-1481 msibley02@gmail.com</t>
  </si>
  <si>
    <t>28897 Augusta</t>
  </si>
  <si>
    <t xml:space="preserve">Frank Silvagi (248) 840-0284 fsilvagi@gmail.com
 (815) 768-9885 </t>
  </si>
  <si>
    <t>27598 E. Echo Valley</t>
  </si>
  <si>
    <t>#246</t>
  </si>
  <si>
    <t xml:space="preserve">Daniel Simanovski (248) 330-8514 g20vi@yahoo.com
Olga Grinberg (248) 808-0776 </t>
  </si>
  <si>
    <t>Simms, Ben</t>
  </si>
  <si>
    <t>Bernard Simms (248) 444-0584 berniejsimms@gmail.com
Susan Simms  susanksimms@gmail.com</t>
  </si>
  <si>
    <t>(313) 999-9608</t>
  </si>
  <si>
    <t>38258 Saratoga Circle</t>
  </si>
  <si>
    <t xml:space="preserve">  
Cynita Smith (313) 999-9608 cynitasmith@yahoo.com</t>
  </si>
  <si>
    <t>(313) 618-5644</t>
  </si>
  <si>
    <t>34179 Ramble Hills Dr</t>
  </si>
  <si>
    <t>Mike Speck  
Nicole Speck (313) 618-5644 coli@med.umich.edu</t>
  </si>
  <si>
    <t>(734) 464-7258</t>
  </si>
  <si>
    <t>14833 Bassett St.</t>
  </si>
  <si>
    <t>Livonia MI 48154</t>
  </si>
  <si>
    <t xml:space="preserve">Gregory Stevens  gsteven6@sbcglobal.net
  </t>
  </si>
  <si>
    <t>Stevens, Rachel</t>
  </si>
  <si>
    <t>(248) 207-3205</t>
  </si>
  <si>
    <t>25530 Ridgewood Drive</t>
  </si>
  <si>
    <t xml:space="preserve">  
Katherine Stewart (248) 207-3205 katies2art@hotmail.com</t>
  </si>
  <si>
    <t>Mike Sturm (248) 755-2105 lisaandmike04@yahoo.com
Lisa Sturm (248) 755-2211 lsturm@umich.edu</t>
  </si>
  <si>
    <t>Ken Swarthout (248) 229-3924 kenswarthout@yahoo.com
Dawn Swarthout (248) 229-3911 dawnswarthout@yahoo.com</t>
  </si>
  <si>
    <t>(248) 859-4261</t>
  </si>
  <si>
    <t>31125 Columbia Drive</t>
  </si>
  <si>
    <t xml:space="preserve">Mitsutoshi Tanaka (248) 909-9330 
 (248) 909-9332 </t>
  </si>
  <si>
    <t>Tibebu, Nathaniel</t>
  </si>
  <si>
    <t>30512 Bristol Circle Ct</t>
  </si>
  <si>
    <t xml:space="preserve">Tibebu Tsadik (586) 246-1659 tbtsadik@gmail.com
  </t>
  </si>
  <si>
    <t>6626 Leytonstone</t>
  </si>
  <si>
    <t>Bruce Tryon (248) 978-6195 btryon@williams-int.com
Beth Tryon (248) 978-2551 ttf6626@sbcglobal.net</t>
  </si>
  <si>
    <t xml:space="preserve">  
Dora Turkmani  turkmanid@Yahoo.com</t>
  </si>
  <si>
    <t>Tushman, Benjamin</t>
  </si>
  <si>
    <t>(248) 737-3098</t>
  </si>
  <si>
    <t>4955 South Clunbury Rd</t>
  </si>
  <si>
    <t xml:space="preserve">David Tushman (248) 672-7131 dtushman@gmail.com
  </t>
  </si>
  <si>
    <t>Ulrich, Bryan</t>
  </si>
  <si>
    <t>(248) 960-1099</t>
  </si>
  <si>
    <t>1213 S Creek Dr</t>
  </si>
  <si>
    <t xml:space="preserve">  
Bryan Ulrich (248) 410-7860 wolvreg@aol.com</t>
  </si>
  <si>
    <t>(248) 615-0051</t>
  </si>
  <si>
    <t>21203 Collingham Ave</t>
  </si>
  <si>
    <t xml:space="preserve">  
Rena Vernier (248) 756-9820 renavernier@sbcglobal.net</t>
  </si>
  <si>
    <t>(248) 474-8845</t>
  </si>
  <si>
    <t>25686 Ridgewood Dr</t>
  </si>
  <si>
    <t xml:space="preserve">Dana Visser (248) 787-3914 fps@visserweb.net
  </t>
  </si>
  <si>
    <t>Wauldron, Kirsten</t>
  </si>
  <si>
    <t>32381 Tareyton Street</t>
  </si>
  <si>
    <t xml:space="preserve">Scott Wauldron (248) 462-2360 wauldron@hotmail.com
  </t>
  </si>
  <si>
    <t>24622 Adams Ct. #208</t>
  </si>
  <si>
    <t xml:space="preserve">  
Miranda Webster  miranda.webster@gmail.com</t>
  </si>
  <si>
    <t>White, Will</t>
  </si>
  <si>
    <t>(248) 356-5218</t>
  </si>
  <si>
    <t>23486 Almira Street</t>
  </si>
  <si>
    <t>Southfield MI 48033</t>
  </si>
  <si>
    <t xml:space="preserve">Jeffery White  jwhite1319@gmail.com
  </t>
  </si>
  <si>
    <t>(313) 953-9821</t>
  </si>
  <si>
    <t>19921 Indian</t>
  </si>
  <si>
    <t xml:space="preserve">Matthew Wieschowski  mattgears@hotmail.com
  </t>
  </si>
  <si>
    <t>1875 Greenmeadow Dr</t>
  </si>
  <si>
    <t xml:space="preserve">Kenneth Willis  kwillis963@gmail.com
  </t>
  </si>
  <si>
    <t>19 Devonshire Road</t>
  </si>
  <si>
    <t>Franki Witsil (248) 404-8237 fwitsil@freepress.com
Melissa Witsil (313) 530-9684 mwitsil@hotmail.com</t>
  </si>
  <si>
    <t>(765) 480-7944</t>
  </si>
  <si>
    <t>30642 Sudbury</t>
  </si>
  <si>
    <t xml:space="preserve">David Wright (765) 749-8948 
  </t>
  </si>
  <si>
    <t>23930 Creekside</t>
  </si>
  <si>
    <t>Mike Yandora (248) 756-4981 yandoram@mi.rr.com
Michelle Yandora (248) 515-1938 myandora@mi.rr.com</t>
  </si>
  <si>
    <t>25201 Bridle Path Ln</t>
  </si>
  <si>
    <t>Ralph Zerbonia (248) 921-1013 Ralph.Zerbonia@cengage.com
Liana Zerbonia (248) 921-1013 lzerbonia@sbcglobal.net</t>
  </si>
  <si>
    <t>Williams, Mike</t>
  </si>
  <si>
    <t>Williams, Cheryl</t>
  </si>
  <si>
    <t>(248)893-7677</t>
  </si>
  <si>
    <t>Frank</t>
  </si>
  <si>
    <t>(248)336-0032</t>
  </si>
  <si>
    <t>Shawn</t>
  </si>
  <si>
    <t>(248)553-4612</t>
  </si>
  <si>
    <t>justin@coveredroad.com</t>
  </si>
  <si>
    <t>Junior Assistant SM</t>
  </si>
  <si>
    <t>Ax men</t>
  </si>
  <si>
    <t>(248)508-7968</t>
  </si>
  <si>
    <t>(248)8480421</t>
  </si>
  <si>
    <t>(734)904-5187</t>
  </si>
  <si>
    <t>(248)536-2241</t>
  </si>
  <si>
    <t>(860)281-6296</t>
  </si>
  <si>
    <t>(248)474-9650</t>
  </si>
  <si>
    <t>(248)926-5812</t>
  </si>
  <si>
    <t>28113 Briar Hill</t>
  </si>
  <si>
    <t>(989)414-7990</t>
  </si>
  <si>
    <t>(248)880-0359</t>
  </si>
  <si>
    <t>(248)426-9477</t>
  </si>
  <si>
    <t>Jessica</t>
  </si>
  <si>
    <t>(248)798-6540</t>
  </si>
  <si>
    <t>(248)714-9427</t>
  </si>
  <si>
    <t>(316)347-7461</t>
  </si>
  <si>
    <t>Samantha</t>
  </si>
  <si>
    <t>(248)624-8652</t>
  </si>
  <si>
    <t>(248)752-2992</t>
  </si>
  <si>
    <t>(248)661-5597</t>
  </si>
  <si>
    <t>Nancy</t>
  </si>
  <si>
    <t>(214)842-3569</t>
  </si>
  <si>
    <t>(248)252-0731</t>
  </si>
  <si>
    <t>(248)926-5423</t>
  </si>
  <si>
    <t>(248)719-5509</t>
  </si>
  <si>
    <t>(248)488-9820</t>
  </si>
  <si>
    <t>Mary</t>
  </si>
  <si>
    <t>(248)207-7651</t>
  </si>
  <si>
    <t>sgrins1007@yahoo.com</t>
  </si>
  <si>
    <t>(248)476-2891</t>
  </si>
  <si>
    <t>Jeannine</t>
  </si>
  <si>
    <t>(248)474-0395</t>
  </si>
  <si>
    <t>Susan</t>
  </si>
  <si>
    <t>(248)960-3936</t>
  </si>
  <si>
    <t>Karen</t>
  </si>
  <si>
    <t>(248)535-6321</t>
  </si>
  <si>
    <t>(248)437-4215</t>
  </si>
  <si>
    <t>(248)943-8757</t>
  </si>
  <si>
    <t>gjhowell@gmail.com</t>
  </si>
  <si>
    <t>25617 Skye Drive</t>
  </si>
  <si>
    <t>(248)426-1279</t>
  </si>
  <si>
    <t>(248)508-7328</t>
  </si>
  <si>
    <t>(248)615-8968</t>
  </si>
  <si>
    <t>(248)987-6581</t>
  </si>
  <si>
    <t>28111 Gettysburg</t>
  </si>
  <si>
    <t>(248)994-0704</t>
  </si>
  <si>
    <t>(248)461-6112</t>
  </si>
  <si>
    <t>(734)560-1810</t>
  </si>
  <si>
    <t>(248)960-9419</t>
  </si>
  <si>
    <t>Pam</t>
  </si>
  <si>
    <t>(248)426-7319</t>
  </si>
  <si>
    <t>(248)763-8277</t>
  </si>
  <si>
    <t>(248)991-1929</t>
  </si>
  <si>
    <t>(248)471-9383</t>
  </si>
  <si>
    <t>West Bloomfield</t>
  </si>
  <si>
    <t>(248)624-9794</t>
  </si>
  <si>
    <t>andrewjleon@sbcglobal.net</t>
  </si>
  <si>
    <t>Beth</t>
  </si>
  <si>
    <t>(248)661-0513</t>
  </si>
  <si>
    <t>Julia</t>
  </si>
  <si>
    <t>(248)624-6314</t>
  </si>
  <si>
    <t>Katherine</t>
  </si>
  <si>
    <t>(313)443-9471</t>
  </si>
  <si>
    <t>Lisa</t>
  </si>
  <si>
    <t>(248)807-5882</t>
  </si>
  <si>
    <t>(248)957-8994</t>
  </si>
  <si>
    <t>(248)613-0143</t>
  </si>
  <si>
    <t>(248)477-3894</t>
  </si>
  <si>
    <t>(248)854-4146</t>
  </si>
  <si>
    <t>45008 Turnberry</t>
  </si>
  <si>
    <t>(734)844-0519</t>
  </si>
  <si>
    <t>(248)960-6512</t>
  </si>
  <si>
    <t>(248)974-0327</t>
  </si>
  <si>
    <t>(248)514-7659</t>
  </si>
  <si>
    <t>(248)426-7227</t>
  </si>
  <si>
    <t>(248)473-4508</t>
  </si>
  <si>
    <t>(248)926-8425</t>
  </si>
  <si>
    <t>(248)926-8022</t>
  </si>
  <si>
    <t>(248)473-9428</t>
  </si>
  <si>
    <t>(248)436-2814</t>
  </si>
  <si>
    <t>(248)669-2863</t>
  </si>
  <si>
    <t>(734)334-6778</t>
  </si>
  <si>
    <t>(248)478-4709</t>
  </si>
  <si>
    <t>June</t>
  </si>
  <si>
    <t>(248)478-5133</t>
  </si>
  <si>
    <t>(248)661-0803</t>
  </si>
  <si>
    <t>Cherilyn</t>
  </si>
  <si>
    <t>18866 Milburn</t>
  </si>
  <si>
    <t>(248)579-6223</t>
  </si>
  <si>
    <t>(248)477-4428</t>
  </si>
  <si>
    <t>Northville</t>
  </si>
  <si>
    <t>(248)444-8223</t>
  </si>
  <si>
    <t>(248)432-6415</t>
  </si>
  <si>
    <t>(248)295-6060</t>
  </si>
  <si>
    <t>(248)363-7220</t>
  </si>
  <si>
    <t>(248)469-2636</t>
  </si>
  <si>
    <t>Carrie</t>
  </si>
  <si>
    <t>(248)324-1816</t>
  </si>
  <si>
    <t>(734)844-1678</t>
  </si>
  <si>
    <t>12203 Chesapeake Cir</t>
  </si>
  <si>
    <t>(248)535-2981</t>
  </si>
  <si>
    <t>(248)471-2691</t>
  </si>
  <si>
    <t>Kurt</t>
  </si>
  <si>
    <t>(248)489-9458</t>
  </si>
  <si>
    <t>Brenda</t>
  </si>
  <si>
    <t>(248)757-2257</t>
  </si>
  <si>
    <t>(248)538-4052</t>
  </si>
  <si>
    <t>4059 Garfield</t>
  </si>
  <si>
    <t>(734)502-6659</t>
  </si>
  <si>
    <t>(248)427-0236</t>
  </si>
  <si>
    <t>(248)840-0284</t>
  </si>
  <si>
    <t>(248)808-0776</t>
  </si>
  <si>
    <t>(248)444-0584</t>
  </si>
  <si>
    <t>(248)615-0470</t>
  </si>
  <si>
    <t>(248)926-0919</t>
  </si>
  <si>
    <t>(734)464-7258</t>
  </si>
  <si>
    <t>(248)755-2105</t>
  </si>
  <si>
    <t>Mike</t>
  </si>
  <si>
    <t>34356 Glouster Cir</t>
  </si>
  <si>
    <t>(517)282-0756</t>
  </si>
  <si>
    <t>(248)661-9973</t>
  </si>
  <si>
    <t>22805 Brookdale</t>
  </si>
  <si>
    <t>(248)888-9189</t>
  </si>
  <si>
    <t>(248)231-0099</t>
  </si>
  <si>
    <t>Christine</t>
  </si>
  <si>
    <t>(248)669-9004</t>
  </si>
  <si>
    <t>(248)661-6675</t>
  </si>
  <si>
    <t>ttf6626@sbcglobal.net</t>
  </si>
  <si>
    <t>(248)324-1839</t>
  </si>
  <si>
    <t>9054 Clubwood Dr</t>
  </si>
  <si>
    <t>(248)521-6250</t>
  </si>
  <si>
    <t>(248)462-2360</t>
  </si>
  <si>
    <t>wauldronk@hotmail.com</t>
  </si>
  <si>
    <t>(248)763-3074</t>
  </si>
  <si>
    <t>(248)669-3473</t>
  </si>
  <si>
    <t>(248)404-8237</t>
  </si>
  <si>
    <t>fwitsil@freepress.com</t>
  </si>
  <si>
    <t>Melissa</t>
  </si>
  <si>
    <t>(248)756-4981</t>
  </si>
  <si>
    <t>(248)820-9003</t>
  </si>
  <si>
    <t>(248)477-1464</t>
  </si>
  <si>
    <t>(248)486-3338</t>
  </si>
  <si>
    <t>salexan8@ford.com</t>
  </si>
  <si>
    <t>(248)996-7506</t>
  </si>
  <si>
    <t>Vickey</t>
  </si>
  <si>
    <t>(248)478-7683</t>
  </si>
  <si>
    <t>bbudgery@att.net</t>
  </si>
  <si>
    <t>Kathy</t>
  </si>
  <si>
    <t>248-760-2865</t>
  </si>
  <si>
    <t>(248)615-1523</t>
  </si>
  <si>
    <t>(248)880-5079</t>
  </si>
  <si>
    <t>Ellen</t>
  </si>
  <si>
    <t>(248)626-2099</t>
  </si>
  <si>
    <t>Sheri</t>
  </si>
  <si>
    <t>(248)788.3510</t>
  </si>
  <si>
    <t>(248)888-0146</t>
  </si>
  <si>
    <t>cgonzalez1@msn.com</t>
  </si>
  <si>
    <t>(248)661-6843</t>
  </si>
  <si>
    <t>lisahayes812@gmail.com</t>
  </si>
  <si>
    <t>(248)839-3699</t>
  </si>
  <si>
    <t>gregory.hooker@gm.com</t>
  </si>
  <si>
    <t>Renee</t>
  </si>
  <si>
    <t>(248)895-0215</t>
  </si>
  <si>
    <t>nklawendersr@gmail.com</t>
  </si>
  <si>
    <t>jklehm@comcast.net</t>
  </si>
  <si>
    <t>(248)756-8870</t>
  </si>
  <si>
    <t>(248)330-0091</t>
  </si>
  <si>
    <t>steven.koponen@farmington.k12.mi.us</t>
  </si>
  <si>
    <t>Jim</t>
  </si>
  <si>
    <t>(586)713-4366</t>
  </si>
  <si>
    <t>Jeannette</t>
  </si>
  <si>
    <t>malisow@sbcglobal.net</t>
  </si>
  <si>
    <t>Katie</t>
  </si>
  <si>
    <t>rsmclemore@aol.com</t>
  </si>
  <si>
    <t>(248)851-6046</t>
  </si>
  <si>
    <t>(248)626-1492</t>
  </si>
  <si>
    <t>Gloria</t>
  </si>
  <si>
    <t>(248)348-8514</t>
  </si>
  <si>
    <t>Deanna</t>
  </si>
  <si>
    <t>amcob@comcast.net</t>
  </si>
  <si>
    <t>Ann</t>
  </si>
  <si>
    <t>(248)363-5591</t>
  </si>
  <si>
    <t>pernickj@oakgov.com</t>
  </si>
  <si>
    <t>Kimberly</t>
  </si>
  <si>
    <t>petersx6@yahoo.com</t>
  </si>
  <si>
    <t>kristyn_pillitteri@hotmail.com</t>
  </si>
  <si>
    <t>(248)360-2626</t>
  </si>
  <si>
    <t>marypromine@earthlink.net</t>
  </si>
  <si>
    <t>Larry</t>
  </si>
  <si>
    <t>(248)489-5754</t>
  </si>
  <si>
    <t>FHFR436@hotmail.com</t>
  </si>
  <si>
    <t>(248)324-4480</t>
  </si>
  <si>
    <t>fsilvagi@gmail.com</t>
  </si>
  <si>
    <t>gsteven6@sbcglobal.net</t>
  </si>
  <si>
    <t>brian.r.ulmer@gmail.com</t>
  </si>
  <si>
    <t>Janette</t>
  </si>
  <si>
    <t>(248)462-1604</t>
  </si>
  <si>
    <t>Toni</t>
  </si>
  <si>
    <t>(248)752-2670</t>
  </si>
  <si>
    <t>wauldron@hotmail.com</t>
  </si>
  <si>
    <t>(248)471-2088</t>
  </si>
  <si>
    <t>Caprice</t>
  </si>
  <si>
    <t>(248)553-4374</t>
  </si>
  <si>
    <t>Cheryl</t>
  </si>
  <si>
    <t>(248)626-6948</t>
  </si>
  <si>
    <t>(248)442-0127</t>
  </si>
  <si>
    <t>Barb</t>
  </si>
  <si>
    <t>mwitsil@hotmail.com</t>
  </si>
  <si>
    <t>(248)669-1656</t>
  </si>
  <si>
    <t>Cindy</t>
  </si>
  <si>
    <t>(916)350-1288</t>
  </si>
  <si>
    <t xml:space="preserve">36875 Howard Rd </t>
  </si>
  <si>
    <t>Farmington Hills, MI 48331</t>
  </si>
  <si>
    <t xml:space="preserve">622 W. Marshall </t>
  </si>
  <si>
    <t>Ferndale, MI 48220</t>
  </si>
  <si>
    <t xml:space="preserve">34719 Bunker Hill </t>
  </si>
  <si>
    <t>Baker, John Paul</t>
  </si>
  <si>
    <t xml:space="preserve"> </t>
  </si>
  <si>
    <t xml:space="preserve">,  </t>
  </si>
  <si>
    <t xml:space="preserve"> 
 </t>
  </si>
  <si>
    <t xml:space="preserve">15737 Leona Dr </t>
  </si>
  <si>
    <t>Redford, MI 48239</t>
  </si>
  <si>
    <t xml:space="preserve">28441 Brandywine </t>
  </si>
  <si>
    <t>Farmington Hills, MI 48334</t>
  </si>
  <si>
    <t xml:space="preserve">443 Filmore St </t>
  </si>
  <si>
    <t>Canton, MI 48188</t>
  </si>
  <si>
    <t xml:space="preserve">Ryan Beehler
 </t>
  </si>
  <si>
    <t xml:space="preserve">34641 Princeton St </t>
  </si>
  <si>
    <t xml:space="preserve">21332 Parklane St </t>
  </si>
  <si>
    <t>Farmington Hills, MI 48335</t>
  </si>
  <si>
    <t xml:space="preserve">22218 Arbor Lane </t>
  </si>
  <si>
    <t>Farmington, MI 48336</t>
  </si>
  <si>
    <t xml:space="preserve">2105 Arbor Lane </t>
  </si>
  <si>
    <t>Wixom, MI 48393</t>
  </si>
  <si>
    <t xml:space="preserve">28113 Briar Hill </t>
  </si>
  <si>
    <t>Farmington Hills, MI 48336</t>
  </si>
  <si>
    <t xml:space="preserve">Honey Brown
 </t>
  </si>
  <si>
    <t xml:space="preserve">22811 Fox Creek </t>
  </si>
  <si>
    <t xml:space="preserve">21414 Whittington </t>
  </si>
  <si>
    <t>Carpenter Crawford, Nathan</t>
  </si>
  <si>
    <t xml:space="preserve">22095 W. Brandon </t>
  </si>
  <si>
    <t xml:space="preserve">2466 Yasmin </t>
  </si>
  <si>
    <t>Commerce Twp, MI 48382</t>
  </si>
  <si>
    <t>Demont, Lucas</t>
  </si>
  <si>
    <t xml:space="preserve">956 Lark Park </t>
  </si>
  <si>
    <t>Walled Lake, MI 48390</t>
  </si>
  <si>
    <t>Derocher, Jacob</t>
  </si>
  <si>
    <t xml:space="preserve">1364 Beverly </t>
  </si>
  <si>
    <t xml:space="preserve">23500 Middlebelt </t>
  </si>
  <si>
    <t xml:space="preserve">30756 Charleston Ct. </t>
  </si>
  <si>
    <t xml:space="preserve">29969 Pipers Lane </t>
  </si>
  <si>
    <t xml:space="preserve">Eric Exton
 </t>
  </si>
  <si>
    <t xml:space="preserve">34132 Oakland St </t>
  </si>
  <si>
    <t>Farmington, MI 48335</t>
  </si>
  <si>
    <t xml:space="preserve">501 Natures Cove Ct </t>
  </si>
  <si>
    <t xml:space="preserve">Carlos Gonzalez
 </t>
  </si>
  <si>
    <t>Gonzalez, Fernando</t>
  </si>
  <si>
    <t xml:space="preserve">1217 Sigma Road </t>
  </si>
  <si>
    <t xml:space="preserve">28060 Thornybrae Court </t>
  </si>
  <si>
    <t xml:space="preserve">25423 Skye Dr. </t>
  </si>
  <si>
    <t xml:space="preserve">21107 Oxford </t>
  </si>
  <si>
    <t xml:space="preserve">26051 Old Homestead </t>
  </si>
  <si>
    <t xml:space="preserve">1900 Blue Stone Ln </t>
  </si>
  <si>
    <t>Commerce Twp, MI 48390</t>
  </si>
  <si>
    <t xml:space="preserve">26583 HollyHill </t>
  </si>
  <si>
    <t xml:space="preserve">60618 Mary Lane </t>
  </si>
  <si>
    <t>South Lyon, MI 48178</t>
  </si>
  <si>
    <t xml:space="preserve">35676 Congress </t>
  </si>
  <si>
    <t>Hull, TJ</t>
  </si>
  <si>
    <t xml:space="preserve">25617 Skye Drive </t>
  </si>
  <si>
    <t xml:space="preserve">Thomas Hull
 </t>
  </si>
  <si>
    <t xml:space="preserve">28164 Wildwood Trail </t>
  </si>
  <si>
    <t xml:space="preserve">36652 Saxony </t>
  </si>
  <si>
    <t xml:space="preserve">33854 Harlan </t>
  </si>
  <si>
    <t xml:space="preserve">28111 Gettysburg </t>
  </si>
  <si>
    <t xml:space="preserve">Michael Kent
 </t>
  </si>
  <si>
    <t>Kidder, Zachary</t>
  </si>
  <si>
    <t xml:space="preserve">1486 Russ Roy Court </t>
  </si>
  <si>
    <t>White Lake, MI 48383</t>
  </si>
  <si>
    <t xml:space="preserve">Carolyn Kidder
 </t>
  </si>
  <si>
    <t xml:space="preserve">21799 Cass St </t>
  </si>
  <si>
    <t xml:space="preserve">860 Drakeshire Dr. </t>
  </si>
  <si>
    <t xml:space="preserve">22973 Mayfield Av </t>
  </si>
  <si>
    <t xml:space="preserve">35510 Bridlepath Lane </t>
  </si>
  <si>
    <t>Lavake, Bryan</t>
  </si>
  <si>
    <t xml:space="preserve">35185 Smithfield </t>
  </si>
  <si>
    <t>Lemense, Ryan</t>
  </si>
  <si>
    <t xml:space="preserve">23914 Farmington Rd. </t>
  </si>
  <si>
    <t xml:space="preserve">6326 Branford Dr. </t>
  </si>
  <si>
    <t>West Bloomfield, MI 48322</t>
  </si>
  <si>
    <t xml:space="preserve">5524 N Piccadilly </t>
  </si>
  <si>
    <t>West Bloombfield, MI 48322</t>
  </si>
  <si>
    <t xml:space="preserve">1698 Bolton </t>
  </si>
  <si>
    <t xml:space="preserve">837 Brushwood </t>
  </si>
  <si>
    <t>Wolverine Lake, MI 48390</t>
  </si>
  <si>
    <t xml:space="preserve">Lisa McDaniel
 </t>
  </si>
  <si>
    <t>25014 Independence Dr APT 9305</t>
  </si>
  <si>
    <t xml:space="preserve">29230 Sunridge </t>
  </si>
  <si>
    <t xml:space="preserve">31837 Marklawn </t>
  </si>
  <si>
    <t xml:space="preserve">31648 Folkstone Drive </t>
  </si>
  <si>
    <t xml:space="preserve">30038 W. 12 Mile Rd #41 </t>
  </si>
  <si>
    <t xml:space="preserve">45008 Turnberry </t>
  </si>
  <si>
    <t xml:space="preserve">Ping Xu
 </t>
  </si>
  <si>
    <t xml:space="preserve">2214 White Pine </t>
  </si>
  <si>
    <t xml:space="preserve">2505 Yasmin Dr </t>
  </si>
  <si>
    <t xml:space="preserve">28161 Grand Duke Drive </t>
  </si>
  <si>
    <t xml:space="preserve">35979 Castlemeadow Dr </t>
  </si>
  <si>
    <t xml:space="preserve">33833 Harlan Drive </t>
  </si>
  <si>
    <t xml:space="preserve">1107 Beechnut Drive </t>
  </si>
  <si>
    <t>OBoyle, Andrew</t>
  </si>
  <si>
    <t xml:space="preserve">1899 West Ridge Dr. </t>
  </si>
  <si>
    <t>Commerce Twp., MI 48390</t>
  </si>
  <si>
    <t xml:space="preserve">36243 Smithfield </t>
  </si>
  <si>
    <t xml:space="preserve">27424 Rosewood Ct </t>
  </si>
  <si>
    <t xml:space="preserve">9055 Clubwood </t>
  </si>
  <si>
    <t xml:space="preserve">30407 Five Mile Rd </t>
  </si>
  <si>
    <t>Livonia, MI 18154</t>
  </si>
  <si>
    <t xml:space="preserve">Derek Perry
 </t>
  </si>
  <si>
    <t xml:space="preserve">26400 Meadowview Dr. </t>
  </si>
  <si>
    <t xml:space="preserve">33209 Oaklnd </t>
  </si>
  <si>
    <t xml:space="preserve">7216 Hidden Creek Ct. </t>
  </si>
  <si>
    <t>Pillittiri, Bryson</t>
  </si>
  <si>
    <t xml:space="preserve">18866 Milburn </t>
  </si>
  <si>
    <t>Livonia, MI 48152</t>
  </si>
  <si>
    <t>Michael Pillitteri
Kristyn Pillitteri</t>
  </si>
  <si>
    <t>Pinnamaraju, Sajan</t>
  </si>
  <si>
    <t xml:space="preserve">36851 Blanchard Blvd Apt 202 </t>
  </si>
  <si>
    <t xml:space="preserve">350 Debra Ln </t>
  </si>
  <si>
    <t>Northville, MI 48167</t>
  </si>
  <si>
    <t>31870 Kingswood Lane Apt 703</t>
  </si>
  <si>
    <t xml:space="preserve">2436 Woodlawn </t>
  </si>
  <si>
    <t>Wolverine Lk, MI 48390</t>
  </si>
  <si>
    <t xml:space="preserve">562 Dawson Rdr </t>
  </si>
  <si>
    <t>Milford, MI 48381</t>
  </si>
  <si>
    <t xml:space="preserve">33614 Grand River Ave </t>
  </si>
  <si>
    <t xml:space="preserve">29257 Shenandoah </t>
  </si>
  <si>
    <t xml:space="preserve">43651 Cherrywood Ln </t>
  </si>
  <si>
    <t xml:space="preserve">Thirvnavakkaras Samynathan
 </t>
  </si>
  <si>
    <t>Sawasky, Nikolai</t>
  </si>
  <si>
    <t xml:space="preserve">12203 Chesapeake Cir </t>
  </si>
  <si>
    <t xml:space="preserve">Serenity Brain
 </t>
  </si>
  <si>
    <t xml:space="preserve">37730 Wendy Lee </t>
  </si>
  <si>
    <t xml:space="preserve">28432 Westerleigh </t>
  </si>
  <si>
    <t xml:space="preserve">6525 Heritage </t>
  </si>
  <si>
    <t xml:space="preserve">30507 Burbank St. </t>
  </si>
  <si>
    <t xml:space="preserve">Rahul Sharma
 </t>
  </si>
  <si>
    <t xml:space="preserve">4059 Garfield </t>
  </si>
  <si>
    <t>Wayne, MI 48184</t>
  </si>
  <si>
    <t xml:space="preserve">Jill Shork
 </t>
  </si>
  <si>
    <t xml:space="preserve">25061 Power Rd </t>
  </si>
  <si>
    <t xml:space="preserve">28897 Augusta </t>
  </si>
  <si>
    <t>27598 E. Echo Valley #246</t>
  </si>
  <si>
    <t xml:space="preserve">34457 Oakland </t>
  </si>
  <si>
    <t xml:space="preserve">25109 Westmoreland Dr </t>
  </si>
  <si>
    <t xml:space="preserve">Ryan Skaff
 </t>
  </si>
  <si>
    <t xml:space="preserve">29317 Whistler Drive </t>
  </si>
  <si>
    <t>Novi, MI 48377</t>
  </si>
  <si>
    <t xml:space="preserve">Janine Smith
 </t>
  </si>
  <si>
    <t xml:space="preserve">14833 Bassett St. </t>
  </si>
  <si>
    <t>Livonia, MI 48154</t>
  </si>
  <si>
    <t xml:space="preserve">29570 Gilchrest </t>
  </si>
  <si>
    <t xml:space="preserve">34356 Glouster Cir </t>
  </si>
  <si>
    <t xml:space="preserve">Timothy Swafford
 </t>
  </si>
  <si>
    <t xml:space="preserve">31215 Applewood Ln. </t>
  </si>
  <si>
    <t xml:space="preserve">22805 Brookdale </t>
  </si>
  <si>
    <t xml:space="preserve">Alexander Thomson
 </t>
  </si>
  <si>
    <t xml:space="preserve">7423 Muerdale </t>
  </si>
  <si>
    <t xml:space="preserve">Christine Tornton
 </t>
  </si>
  <si>
    <t xml:space="preserve">30512 Bristol Circle Ct </t>
  </si>
  <si>
    <t xml:space="preserve">6626 Leytonstone </t>
  </si>
  <si>
    <t xml:space="preserve">32348 Baintree Road </t>
  </si>
  <si>
    <t>Farmington, MI 48334</t>
  </si>
  <si>
    <t>Turkmani, Hanna</t>
  </si>
  <si>
    <t xml:space="preserve">9054 Clubwood Dr </t>
  </si>
  <si>
    <t>Commerce, MI 48390</t>
  </si>
  <si>
    <t xml:space="preserve">Brian Ulmer
 </t>
  </si>
  <si>
    <t xml:space="preserve">32381 Tareyton Street </t>
  </si>
  <si>
    <t xml:space="preserve">24622 Adams Ct. #208 </t>
  </si>
  <si>
    <t xml:space="preserve">1875 Greenmeadow Dr </t>
  </si>
  <si>
    <t xml:space="preserve">19 Devonshire Road </t>
  </si>
  <si>
    <t>Pleasant Ridge, MI 48069</t>
  </si>
  <si>
    <t xml:space="preserve">23930 Creekside </t>
  </si>
  <si>
    <t xml:space="preserve">25201 Bridle Path Ln </t>
  </si>
  <si>
    <t xml:space="preserve">Adults, </t>
  </si>
  <si>
    <t xml:space="preserve">23017 Willowbrook Dr. </t>
  </si>
  <si>
    <t xml:space="preserve">Yes 
 </t>
  </si>
  <si>
    <t>Al-Dairy, Chad</t>
  </si>
  <si>
    <t xml:space="preserve">52548 Caddy Ln </t>
  </si>
  <si>
    <t>Alexander, Jennifer</t>
  </si>
  <si>
    <t>Alexander, Shawn</t>
  </si>
  <si>
    <t>Andrew, Sr., Brian</t>
  </si>
  <si>
    <t xml:space="preserve">21580 Power </t>
  </si>
  <si>
    <t xml:space="preserve">Yes (248) 815-7561
 </t>
  </si>
  <si>
    <t>Brown, Thomas</t>
  </si>
  <si>
    <t xml:space="preserve">32595 11 Mile Rd </t>
  </si>
  <si>
    <t xml:space="preserve">Yes (248) 498-2813
 </t>
  </si>
  <si>
    <t xml:space="preserve">Yes (313) 805-6591
 </t>
  </si>
  <si>
    <t>DeMont, Chris</t>
  </si>
  <si>
    <t xml:space="preserve">Yes (248) 770-9000
 </t>
  </si>
  <si>
    <t>Dowds, Dawn</t>
  </si>
  <si>
    <t xml:space="preserve">31197 Folsom Rd </t>
  </si>
  <si>
    <t xml:space="preserve">Yes 248-858-1271
 </t>
  </si>
  <si>
    <t xml:space="preserve">23690 Whittaker </t>
  </si>
  <si>
    <t xml:space="preserve">Yes (248) 548-5249
 </t>
  </si>
  <si>
    <t>Ely, Chris</t>
  </si>
  <si>
    <t xml:space="preserve">21222 Larkspur St </t>
  </si>
  <si>
    <t>Ely, Jeff</t>
  </si>
  <si>
    <t>Exton, Eric</t>
  </si>
  <si>
    <t>Fernquist, Dave</t>
  </si>
  <si>
    <t xml:space="preserve">5565 Pembury Ln </t>
  </si>
  <si>
    <t xml:space="preserve">Yes (248) 626-2000
 </t>
  </si>
  <si>
    <t>Fishman, Charles</t>
  </si>
  <si>
    <t xml:space="preserve">35055 Quaker Way </t>
  </si>
  <si>
    <t>Farmington Hls, MI 48331</t>
  </si>
  <si>
    <t xml:space="preserve">Yes (586) 978-0044
 </t>
  </si>
  <si>
    <t>Fuller, Rick</t>
  </si>
  <si>
    <t xml:space="preserve">26083 Plesant Vally </t>
  </si>
  <si>
    <t xml:space="preserve">Yes (248) 840-6926
 </t>
  </si>
  <si>
    <t>Hales, David</t>
  </si>
  <si>
    <t xml:space="preserve">Yes (734) 334-1311
 </t>
  </si>
  <si>
    <t xml:space="preserve">30061 White Hall Dr. </t>
  </si>
  <si>
    <t>Hansen, Mark</t>
  </si>
  <si>
    <t xml:space="preserve">Yes (313) 805-2773
 </t>
  </si>
  <si>
    <t>Hayes, Lisa</t>
  </si>
  <si>
    <t xml:space="preserve">Yes (248) 597-3626
 </t>
  </si>
  <si>
    <t>Hodge, Rachel</t>
  </si>
  <si>
    <t xml:space="preserve">26583 Holly Hill </t>
  </si>
  <si>
    <t>Hooker, Greg</t>
  </si>
  <si>
    <t xml:space="preserve">Yes (586) 575-3620
 </t>
  </si>
  <si>
    <t xml:space="preserve">Yes (248) 804-0499
 </t>
  </si>
  <si>
    <t xml:space="preserve">5215 Forestdale Ct. </t>
  </si>
  <si>
    <t>Jiang, David</t>
  </si>
  <si>
    <t>Klawender, Norm</t>
  </si>
  <si>
    <t>Klehm Sr, John</t>
  </si>
  <si>
    <t xml:space="preserve">Yes (248) 318-6151
 </t>
  </si>
  <si>
    <t>Knie, Claire</t>
  </si>
  <si>
    <t xml:space="preserve">33810 Longwood </t>
  </si>
  <si>
    <t>Knie, Constance</t>
  </si>
  <si>
    <t xml:space="preserve">32306 Baintree </t>
  </si>
  <si>
    <t>Koh, John</t>
  </si>
  <si>
    <t xml:space="preserve">Yes (248) 334-4906
 </t>
  </si>
  <si>
    <t>Koponen, Steven</t>
  </si>
  <si>
    <t xml:space="preserve">Yes (248) 426-5214
 </t>
  </si>
  <si>
    <t xml:space="preserve">Yes (248) 888-0206
 </t>
  </si>
  <si>
    <t>Larsen, Jim</t>
  </si>
  <si>
    <t xml:space="preserve">21730 Cass St. </t>
  </si>
  <si>
    <t>Larsen, Mary</t>
  </si>
  <si>
    <t xml:space="preserve">Yes (248) 489-3819
 </t>
  </si>
  <si>
    <t>LeMense, Thomas</t>
  </si>
  <si>
    <t xml:space="preserve">Yes (734) 779-5067
 </t>
  </si>
  <si>
    <t xml:space="preserve">Yes (734) 946-2253
 </t>
  </si>
  <si>
    <t>Libcke, Robert</t>
  </si>
  <si>
    <t>Malisow, Art</t>
  </si>
  <si>
    <t xml:space="preserve">Yes (248) 538-1800
 </t>
  </si>
  <si>
    <t>McLemore, Raymond</t>
  </si>
  <si>
    <t xml:space="preserve">Yes (313) 727-2012
 </t>
  </si>
  <si>
    <t>Meier, Werner</t>
  </si>
  <si>
    <t xml:space="preserve">29200 Westmont Ct </t>
  </si>
  <si>
    <t xml:space="preserve">Yes (248) 583-0594
 </t>
  </si>
  <si>
    <t xml:space="preserve">5518 Normanhurst </t>
  </si>
  <si>
    <t>Nazaroff, Norman</t>
  </si>
  <si>
    <t xml:space="preserve">28400 Meadowbrook </t>
  </si>
  <si>
    <t xml:space="preserve">Yes (248) 344-1636
 </t>
  </si>
  <si>
    <t>Nowicki, Dean</t>
  </si>
  <si>
    <t xml:space="preserve">Yes (313) 805-4743
 </t>
  </si>
  <si>
    <t>O'Boyle, Jeffrey</t>
  </si>
  <si>
    <t>Perlman, Peter</t>
  </si>
  <si>
    <t xml:space="preserve">3180 Park Forest Dr. </t>
  </si>
  <si>
    <t>West Bloomfield, MI 48324</t>
  </si>
  <si>
    <t xml:space="preserve">Yes (248) 668-5800
 </t>
  </si>
  <si>
    <t>Pernick, Jason</t>
  </si>
  <si>
    <t xml:space="preserve">Yes (248) 858-0656
 </t>
  </si>
  <si>
    <t>Peters, Michael</t>
  </si>
  <si>
    <t xml:space="preserve">Yes (248) 994-2743
 </t>
  </si>
  <si>
    <t>Phillabaum, Mark</t>
  </si>
  <si>
    <t xml:space="preserve">Yes (313) 390-1798
 </t>
  </si>
  <si>
    <t>Pillitteri, Kristyn</t>
  </si>
  <si>
    <t>Radford, Tom K</t>
  </si>
  <si>
    <t xml:space="preserve">6989 Woodview Ct </t>
  </si>
  <si>
    <t>Radford, T-Rad</t>
  </si>
  <si>
    <t>Robichaud, Marc</t>
  </si>
  <si>
    <t xml:space="preserve">6371 Willow Rd </t>
  </si>
  <si>
    <t xml:space="preserve">Yes (248) 960-3737
 </t>
  </si>
  <si>
    <t>Romine, Mary</t>
  </si>
  <si>
    <t xml:space="preserve">28316 Kendallwood </t>
  </si>
  <si>
    <t>Schultz, Mike</t>
  </si>
  <si>
    <t xml:space="preserve">Yes (248) 349-4500
 </t>
  </si>
  <si>
    <t xml:space="preserve">27870 Copper Creek Ln </t>
  </si>
  <si>
    <t>Silvagi, Matthew</t>
  </si>
  <si>
    <t>Stevens, Gregory</t>
  </si>
  <si>
    <t xml:space="preserve">Yes (313) 805-7166
 </t>
  </si>
  <si>
    <t>Sturm, Mike</t>
  </si>
  <si>
    <t xml:space="preserve">Yes (248) 755-2105
 </t>
  </si>
  <si>
    <t>Ulmer, Brian</t>
  </si>
  <si>
    <t xml:space="preserve">Yes (248) 668-2676
 </t>
  </si>
  <si>
    <t>Unick, Dean</t>
  </si>
  <si>
    <t xml:space="preserve">2484 Fordham </t>
  </si>
  <si>
    <t>Keego Harbor, MI 48320</t>
  </si>
  <si>
    <t>Vandeveer, Tom</t>
  </si>
  <si>
    <t xml:space="preserve">22655 Brookdale St </t>
  </si>
  <si>
    <t xml:space="preserve">Yes (469) 236-2402
 </t>
  </si>
  <si>
    <t xml:space="preserve">Yes (248) 430-4015
 </t>
  </si>
  <si>
    <t xml:space="preserve">23950 Fairview Street </t>
  </si>
  <si>
    <t xml:space="preserve">Yes (313) 805-6922
 </t>
  </si>
  <si>
    <t>Wernette, Chris</t>
  </si>
  <si>
    <t xml:space="preserve">27962 Gaines Mill </t>
  </si>
  <si>
    <t>Wernette, Gerald</t>
  </si>
  <si>
    <t xml:space="preserve">Yes (248) 293-7085
 </t>
  </si>
  <si>
    <t>Williams, Chuck</t>
  </si>
  <si>
    <t xml:space="preserve">32936 Hargrove Ct </t>
  </si>
  <si>
    <t xml:space="preserve">32936 Hargrove Ct. </t>
  </si>
  <si>
    <t xml:space="preserve">Yes (248) 932-3390
 </t>
  </si>
  <si>
    <t xml:space="preserve">25834 Livingston Circle </t>
  </si>
  <si>
    <t>Witsil, Frank</t>
  </si>
  <si>
    <t>Witsil, Melissa</t>
  </si>
  <si>
    <t>Ziegelman, Daryl</t>
  </si>
  <si>
    <t xml:space="preserve">1449 Lakeside Ct. </t>
  </si>
  <si>
    <t xml:space="preserve">Yes (248) 615-4646
 </t>
  </si>
  <si>
    <t>Ziemba, Stephen</t>
  </si>
  <si>
    <t xml:space="preserve">41606 Haggerty Woods Ct </t>
  </si>
  <si>
    <t xml:space="preserve">Canton, MI </t>
  </si>
  <si>
    <t>CC</t>
  </si>
  <si>
    <t>?</t>
  </si>
  <si>
    <t>DRIVE 2</t>
  </si>
  <si>
    <t>Event Name</t>
  </si>
  <si>
    <t>Start Date</t>
  </si>
  <si>
    <t>End Date</t>
  </si>
  <si>
    <t>Registration Number</t>
  </si>
  <si>
    <t>Registered By First Name</t>
  </si>
  <si>
    <t>Registered By Last Name</t>
  </si>
  <si>
    <t>Registered By Address</t>
  </si>
  <si>
    <t>Registered By City</t>
  </si>
  <si>
    <t>Registered By State</t>
  </si>
  <si>
    <t>Registered By Postal Code</t>
  </si>
  <si>
    <t>Registered By Phone</t>
  </si>
  <si>
    <t>Registered By Email</t>
  </si>
  <si>
    <t>Registration Date/Time</t>
  </si>
  <si>
    <t>Effective Date</t>
  </si>
  <si>
    <t>Registration Cost</t>
  </si>
  <si>
    <t>Amount Of Discount</t>
  </si>
  <si>
    <t>Amount Of Tax</t>
  </si>
  <si>
    <t>Total Amount Paid</t>
  </si>
  <si>
    <t>Registrant Cost</t>
  </si>
  <si>
    <t>Registered</t>
  </si>
  <si>
    <t>Waitlisted</t>
  </si>
  <si>
    <t>Attended</t>
  </si>
  <si>
    <t>First Name</t>
  </si>
  <si>
    <t>Last Name</t>
  </si>
  <si>
    <t>Telephone</t>
  </si>
  <si>
    <t>Address</t>
  </si>
  <si>
    <t>City</t>
  </si>
  <si>
    <t>State</t>
  </si>
  <si>
    <t>Postal Code</t>
  </si>
  <si>
    <t>Country</t>
  </si>
  <si>
    <t>Telephone 2</t>
  </si>
  <si>
    <t>Fax</t>
  </si>
  <si>
    <t>Parents</t>
  </si>
  <si>
    <t>Email 2</t>
  </si>
  <si>
    <t>Title</t>
  </si>
  <si>
    <t>Suffix</t>
  </si>
  <si>
    <t>Gender</t>
  </si>
  <si>
    <t>Training 1</t>
  </si>
  <si>
    <t>Training 2</t>
  </si>
  <si>
    <t>Generic 1</t>
  </si>
  <si>
    <t>Generic 2</t>
  </si>
  <si>
    <t>susanksimms@gmail.com</t>
  </si>
  <si>
    <t>179 Youth</t>
  </si>
  <si>
    <t>248 763 8277</t>
  </si>
  <si>
    <t>US</t>
  </si>
  <si>
    <t>734-564-0944</t>
  </si>
  <si>
    <t>179 Adult</t>
  </si>
  <si>
    <t>248-624-9794</t>
  </si>
  <si>
    <t>jbudgery@att.net</t>
  </si>
  <si>
    <t>248-508-7328</t>
  </si>
  <si>
    <t>carrie.richards12@gmail.com</t>
  </si>
  <si>
    <t>damock14@gmail.com</t>
  </si>
  <si>
    <t>248-661-5597</t>
  </si>
  <si>
    <t>248-820-9003</t>
  </si>
  <si>
    <t>LZerbonia@sbcglobal.net</t>
  </si>
  <si>
    <t>fhfr436@hotmail.com</t>
  </si>
  <si>
    <t>Gagnon_jill@yahoo.com</t>
  </si>
  <si>
    <t>248-324-1816</t>
  </si>
  <si>
    <t>larryromine@mi.rr.com</t>
  </si>
  <si>
    <t>734-560-1810</t>
  </si>
  <si>
    <t>timswafford@yahoo.com</t>
  </si>
  <si>
    <t>smiryala@aol.com</t>
  </si>
  <si>
    <t>248-295-6060</t>
  </si>
  <si>
    <t>Scouting172@Gmail.com</t>
  </si>
  <si>
    <t>alec_thomson@hotmail.com</t>
  </si>
  <si>
    <t>248-756-4981</t>
  </si>
  <si>
    <t>graysonyandora@gmail.com</t>
  </si>
  <si>
    <t>carrizales1998@sbcglobal.net</t>
  </si>
  <si>
    <t>28-714-9427</t>
  </si>
  <si>
    <t>248-478-4709</t>
  </si>
  <si>
    <t>248-755-2105</t>
  </si>
  <si>
    <t>Pingpingxu@yahoo.com</t>
  </si>
  <si>
    <t>pitaboy28@gmail.com</t>
  </si>
  <si>
    <t>248-568-0302</t>
  </si>
  <si>
    <t>jdsmith74@sbcglobal.net</t>
  </si>
  <si>
    <t>bmuraco@yahoo.com</t>
  </si>
  <si>
    <t>markusmicha071603@gmail.com</t>
  </si>
  <si>
    <t>248-231-1871</t>
  </si>
  <si>
    <t>kwillis963@gmail.com</t>
  </si>
  <si>
    <t>miranda.webster@gmail.com</t>
  </si>
  <si>
    <t xml:space="preserve">Drive to Camp: kevin Kyles
</t>
  </si>
  <si>
    <t>YYSim</t>
  </si>
  <si>
    <t>Needs doubleknot login id</t>
  </si>
  <si>
    <t>Could use ride from home (Ulmer, Pernick, Willis, DeRocher)</t>
  </si>
  <si>
    <t>Has Ride (Kyles)</t>
  </si>
  <si>
    <t>vibindesignz@gmail.com</t>
  </si>
  <si>
    <t>35165 Drakeshire PL FH 48335</t>
  </si>
  <si>
    <t>NOT GOING</t>
  </si>
  <si>
    <t>jarnac12@yahoo.com</t>
  </si>
  <si>
    <t>kns.eagle@att.net</t>
  </si>
  <si>
    <t>mike.j.bloomfield@gmail.com</t>
  </si>
  <si>
    <t>hjbaker95@gmail.com</t>
  </si>
  <si>
    <t>248-505-6615</t>
  </si>
  <si>
    <t>248-478-5133</t>
  </si>
  <si>
    <t>AFPeterson@earthlink.net</t>
  </si>
  <si>
    <t xml:space="preserve">Kristina Eagle, kns.eagle@att.net
 </t>
  </si>
  <si>
    <t xml:space="preserve">3621 walnut lake rd. </t>
  </si>
  <si>
    <t>West bloomfield. 48323</t>
  </si>
  <si>
    <t>cynthia.miller@ally.com</t>
  </si>
  <si>
    <t>25617 Skye Dr</t>
  </si>
  <si>
    <t>koutawataru1@gmail.com</t>
  </si>
  <si>
    <t>jillshork@hotmail.com</t>
  </si>
  <si>
    <t>sandy.grinsell@gm.com</t>
  </si>
  <si>
    <t>Hull, Justin</t>
  </si>
  <si>
    <t>Snakes</t>
  </si>
  <si>
    <t>Rams</t>
  </si>
  <si>
    <t>Wolves</t>
  </si>
  <si>
    <t>ederocher@aristeo.com</t>
  </si>
  <si>
    <t>Horiguchi, Kouta</t>
  </si>
  <si>
    <t>sjdemont@gmail.com</t>
  </si>
  <si>
    <t>Potato Hawks</t>
  </si>
  <si>
    <t>Beehler, Max</t>
  </si>
  <si>
    <t>ap_benjamin@yahoo.com</t>
  </si>
  <si>
    <t>aug1947_15@yahoo.com</t>
  </si>
  <si>
    <t>noza8181@gmail.com</t>
  </si>
  <si>
    <t>diannalrose01@gmail.com</t>
  </si>
  <si>
    <t>Gafarov, Daniel</t>
  </si>
  <si>
    <t>Rose, Matthew</t>
  </si>
  <si>
    <t>Eagle, Andrew</t>
  </si>
  <si>
    <t>Garlinghouse, Michael</t>
  </si>
  <si>
    <t>Schilke, Ray</t>
  </si>
  <si>
    <t>DRIVE 3</t>
  </si>
  <si>
    <t>dschilke@mi.rr.com</t>
  </si>
  <si>
    <t>mannysingla@gmail.com</t>
  </si>
  <si>
    <t>dan@danfire.com</t>
  </si>
  <si>
    <t>jennmilton33@gmail.com</t>
  </si>
  <si>
    <t>Singla, Krish</t>
  </si>
  <si>
    <t>Has Ride (Family)</t>
  </si>
  <si>
    <t>Baca, Diego</t>
  </si>
  <si>
    <t>heather@coveredroad.com</t>
  </si>
  <si>
    <t>mrsbloomfield@hotmail.com</t>
  </si>
  <si>
    <t>carrizaus1998@sbcglobal.net</t>
  </si>
  <si>
    <t>Twomanyboys@att.net</t>
  </si>
  <si>
    <t>GAGNON_JILL@YAHOO.COM</t>
  </si>
  <si>
    <t>Parent1 Email</t>
  </si>
  <si>
    <t>hammerclan@sbcglobal.net</t>
  </si>
  <si>
    <t>karen.hill@bms.com</t>
  </si>
  <si>
    <t>margaretpcc@gmail.com</t>
  </si>
  <si>
    <t>marquelhowell@att.net</t>
  </si>
  <si>
    <t>joemansmama@gmail.com</t>
  </si>
  <si>
    <t>cpennin1@yahoo.com</t>
  </si>
  <si>
    <t>afpeterson@earthlink.net</t>
  </si>
  <si>
    <t>brainser@yahoo.com</t>
  </si>
  <si>
    <t>Brendaschultz@earthlink.net</t>
  </si>
  <si>
    <t>viceL6@yahoo.com</t>
  </si>
  <si>
    <t>myandora@mi.rr.com</t>
  </si>
  <si>
    <t>lzerbonia@sbcglobal.net</t>
  </si>
  <si>
    <t>Parent2 Email</t>
  </si>
  <si>
    <t>Home Address</t>
  </si>
  <si>
    <t>Ferndale  MI  48220</t>
  </si>
  <si>
    <t>brianbaker@coveredroad.com</t>
  </si>
  <si>
    <t>Farmington Hills  MI  48331</t>
  </si>
  <si>
    <t>Canton  MI  48188</t>
  </si>
  <si>
    <t>martybeem1@yahoo.com</t>
  </si>
  <si>
    <t>mike.bilson860@gmail.com</t>
  </si>
  <si>
    <t>Farmington Hills  MI  48335</t>
  </si>
  <si>
    <t xml:space="preserve">Bloomfield, Michael (Scott) </t>
  </si>
  <si>
    <t>Farmington  MI  48336</t>
  </si>
  <si>
    <t>Farmington Hills  MI  48336</t>
  </si>
  <si>
    <t>designgrasvitas@hotmail.com</t>
  </si>
  <si>
    <t>Commerce Twp  MI  48382</t>
  </si>
  <si>
    <t>Walled Lake  MI  48390</t>
  </si>
  <si>
    <t>23500 Middlebelt Road</t>
  </si>
  <si>
    <t>Farmington Hills  MI  48334</t>
  </si>
  <si>
    <t>32050 Grand River</t>
  </si>
  <si>
    <t>jeremy_gagnon@yahoo.com</t>
  </si>
  <si>
    <t>Farmington  MI  48335</t>
  </si>
  <si>
    <t>Ganesan, Roshan</t>
  </si>
  <si>
    <t>mgsrini1@yahoo.com</t>
  </si>
  <si>
    <t>29314 Stillwater</t>
  </si>
  <si>
    <t>ajg3-deb@comcast.net</t>
  </si>
  <si>
    <t>3172 Thimbleberry</t>
  </si>
  <si>
    <t>Wixom  MI  48393</t>
  </si>
  <si>
    <t>bgrins404@earthlink.net</t>
  </si>
  <si>
    <t>Commerce Twp  MI  48390</t>
  </si>
  <si>
    <t>fred@pccomplete.com</t>
  </si>
  <si>
    <t xml:space="preserve">Hooker, Joshua (Josh) </t>
  </si>
  <si>
    <t>South Lyon  MI  48178</t>
  </si>
  <si>
    <t>41390 Clinton Dr.</t>
  </si>
  <si>
    <t>Novi  MI  48377</t>
  </si>
  <si>
    <t>todd-howell@att.net</t>
  </si>
  <si>
    <t xml:space="preserve">Hull, Thomas (TJ) </t>
  </si>
  <si>
    <t xml:space="preserve">Kent, Zoe (Zaine) </t>
  </si>
  <si>
    <t>mkent1234@yahoo.com</t>
  </si>
  <si>
    <t>Klawender, Norman JR</t>
  </si>
  <si>
    <t xml:space="preserve">Koponen, Viitaliiy (Vitaliy) </t>
  </si>
  <si>
    <t>bethaleon@sbcglobal.net</t>
  </si>
  <si>
    <t>West Bloomfield  MI  48322</t>
  </si>
  <si>
    <t>emicha@livoniapublicschools.org</t>
  </si>
  <si>
    <t>rmilton91@gmail.com</t>
  </si>
  <si>
    <t>30074 Willow Ct.</t>
  </si>
  <si>
    <t>pingpingxu@yahoo.com</t>
  </si>
  <si>
    <t>cvsrxian@yahoo.com</t>
  </si>
  <si>
    <t>Commerce Twp.  MI  48390</t>
  </si>
  <si>
    <t>dglsjptrsn@earthlink.net</t>
  </si>
  <si>
    <t xml:space="preserve">Phillips, Cameron (Cam) </t>
  </si>
  <si>
    <t>30048 Fernhill</t>
  </si>
  <si>
    <t>m.pillitteri@mac.com</t>
  </si>
  <si>
    <t>Livonia  MI  48152</t>
  </si>
  <si>
    <t>satishp@rocketmail.com</t>
  </si>
  <si>
    <t>aprogar3@gmail.com</t>
  </si>
  <si>
    <t>Wolverine Lk  MI  48390</t>
  </si>
  <si>
    <t>Rodrigues, Francisco</t>
  </si>
  <si>
    <t>rosemilli@hotmail.com</t>
  </si>
  <si>
    <t>24702 Independence Dr</t>
  </si>
  <si>
    <t>35975 King Eward</t>
  </si>
  <si>
    <t>Sahasrabuddhe, Vyom</t>
  </si>
  <si>
    <t>pallavi26@gmail.com</t>
  </si>
  <si>
    <t>23009 Glenmoor Heights</t>
  </si>
  <si>
    <t>32492 Shady Ridge Dr</t>
  </si>
  <si>
    <t>eric.shaffer@us.army.mil</t>
  </si>
  <si>
    <t>Wayne  MI  48184</t>
  </si>
  <si>
    <t>g20vi@yahoo.com</t>
  </si>
  <si>
    <t>berniejsimms@gmail.com</t>
  </si>
  <si>
    <t>3467 Winchester Rd</t>
  </si>
  <si>
    <t>Livonia  MI  48154</t>
  </si>
  <si>
    <t>tbtsadik@gmail.com</t>
  </si>
  <si>
    <t>btryon@williams-int.com</t>
  </si>
  <si>
    <t>Commerce  MI  48390</t>
  </si>
  <si>
    <t xml:space="preserve">Witsil, Tahei (Daniel) </t>
  </si>
  <si>
    <t>Pleasant Ridge  MI  48069</t>
  </si>
  <si>
    <t>yandoram@mi.rr.com</t>
  </si>
  <si>
    <t>Ralph.Zerbonia@cengage.com</t>
  </si>
  <si>
    <t>DRIVE 4</t>
  </si>
  <si>
    <t>Allergic to all nuts</t>
  </si>
  <si>
    <t>Drive Home: Vitaliy Koponen</t>
  </si>
  <si>
    <t>Baca Mora, Said</t>
  </si>
  <si>
    <t>Has Ride (Sahasrabuddhe)</t>
  </si>
  <si>
    <t>Has Ride (Rodriquez)</t>
  </si>
  <si>
    <t>Albanese, Nathan</t>
  </si>
  <si>
    <t>Has Ride (Silvagi)</t>
  </si>
  <si>
    <t>Has Ride (Gagnon)</t>
  </si>
  <si>
    <t>Has Ride (Koponen)</t>
  </si>
  <si>
    <t>College Crew</t>
  </si>
  <si>
    <t>Has Ride (Schultz)</t>
  </si>
  <si>
    <t>Has Ride (Kent)</t>
  </si>
  <si>
    <t>Has Ride (Baca)</t>
  </si>
  <si>
    <t>Andrick, Ryan</t>
  </si>
  <si>
    <t>Pillitteri, Bryson</t>
  </si>
  <si>
    <t>Has Ride (Smith)</t>
  </si>
  <si>
    <t>Has Ride (Schilke)</t>
  </si>
  <si>
    <t>Has Ride (Yandora)</t>
  </si>
  <si>
    <t>Wauldron, Nichole</t>
  </si>
  <si>
    <t>Has Ride (Swafford)</t>
  </si>
  <si>
    <t>this is home coming weekend for Jacob, he will be leaving camp early Saturday morning</t>
  </si>
  <si>
    <t>My son has Tree Nut Allergies and carries an EPI pen. He also does not eat beef or pork.</t>
  </si>
  <si>
    <t>Drive to Camp: Not promised, but could drive Daniel Gafarov
Drive Home: Not promised, but could drive Daniel GafarovMike Imel likely will be in/out on the weekend.  Also doing Pack Popcorn sales this weekend.</t>
  </si>
  <si>
    <t>DeMont, Carolyn</t>
  </si>
  <si>
    <t>Rodriquez, Francisco</t>
  </si>
  <si>
    <t>Come watch your stu</t>
  </si>
  <si>
    <t>Bringing Vyom Sahasrabuddhe home</t>
  </si>
  <si>
    <t>I (Brian Ulmer) will be attending as well but with Pack 222</t>
  </si>
  <si>
    <t>Ryan has food allergies: Gluten, Egg, and Dairy Ryan will mainly be with Webelos Pack 773 (with younger son) and eating with Troop 179.</t>
  </si>
  <si>
    <t xml:space="preserve">Drive to Camp: Departing Farmington area around 5pm
</t>
  </si>
  <si>
    <t>Has Ride (Imel)</t>
  </si>
  <si>
    <t>Arriving late Fri, leaving Sat afternoon for a soccer game, and returning Sat night</t>
  </si>
  <si>
    <t>(maybe room for one extra scout)</t>
  </si>
  <si>
    <t>Silvagi, Frankie</t>
  </si>
  <si>
    <t>Silvagi, Suzie</t>
  </si>
  <si>
    <t>(maybe could drive out to camp too)</t>
  </si>
  <si>
    <r>
      <rPr>
        <b/>
        <sz val="8"/>
        <rFont val="Arial"/>
        <family val="2"/>
      </rPr>
      <t>Payed through OA</t>
    </r>
    <r>
      <rPr>
        <sz val="8"/>
        <rFont val="Arial"/>
        <family val="2"/>
      </rPr>
      <t>, going up after meet, taking Bakers.</t>
    </r>
  </si>
  <si>
    <t>Leaving Sat about 1pm</t>
  </si>
  <si>
    <t>Braden Baker, Sean Baker and Matthew Schultz all have a cross country meet on Friday evening so they will be late to camp.</t>
  </si>
  <si>
    <t>Perinpanaygam, Jeremy</t>
  </si>
  <si>
    <t>Grade</t>
  </si>
  <si>
    <t>Has Ride (Bloomfield)</t>
  </si>
  <si>
    <t>Has Ride (Richards)</t>
  </si>
  <si>
    <t>Has Ride (Hull)</t>
  </si>
  <si>
    <t>Has Ride (Efrusy)</t>
  </si>
  <si>
    <t>Can DRIVE 2, would leave about 4pm</t>
  </si>
  <si>
    <t>Arriving Sat morning, leaving Sat night. Rakshan is allergic to nuts and eggs.</t>
  </si>
  <si>
    <t>Baca, Deigo</t>
  </si>
  <si>
    <t>Could drive Fri instead of Sun if needed</t>
  </si>
  <si>
    <t>Leaving camp Sat afternoon about 4pm</t>
  </si>
  <si>
    <t>Maybe drive others to camp?</t>
  </si>
  <si>
    <t>Saturday day only</t>
  </si>
  <si>
    <t>Has Ride (Baker P)</t>
  </si>
  <si>
    <t>Goats</t>
  </si>
  <si>
    <t>James Beem</t>
  </si>
  <si>
    <t xml:space="preserve">Pedro </t>
  </si>
  <si>
    <t>Ziegelman, Sam</t>
  </si>
  <si>
    <t>Bryan LaVake</t>
  </si>
  <si>
    <t>Adam Klehm</t>
  </si>
  <si>
    <t>Jacob DeRocher</t>
  </si>
  <si>
    <t>Andrew Milton</t>
  </si>
  <si>
    <t>Icon</t>
  </si>
  <si>
    <t>R</t>
  </si>
  <si>
    <t>O</t>
  </si>
  <si>
    <t>Y</t>
  </si>
  <si>
    <t>G</t>
  </si>
  <si>
    <t>B</t>
  </si>
  <si>
    <t>V</t>
  </si>
  <si>
    <t>I will drive my scout, and I can drive other scouts HOME.</t>
  </si>
  <si>
    <t>I will drive my scout, and I can drive other scouts TO camp.</t>
  </si>
  <si>
    <t>I can drive ONLY my scout HOME.</t>
  </si>
  <si>
    <t>I can drive ONLY my scout TO camp.</t>
  </si>
  <si>
    <t>I have arranged a ride for my scout TO camp..</t>
  </si>
  <si>
    <t>I have arranged a ride for my scout HOME.</t>
  </si>
  <si>
    <t xml:space="preserve">Rodrigues, Francisco </t>
  </si>
  <si>
    <t>Farmington Hills, MI  48335</t>
  </si>
  <si>
    <t>Patrick Baker pbakerlaw11@gmail.com  248 202 4144
Gaile Baker, gbbaker8@gmail.com; cell: 248-331-5411</t>
  </si>
  <si>
    <t>Rose Rodrigues 2489904331  rosemilli@hotmail.com</t>
  </si>
  <si>
    <t>My Scout(s) have permission to go on this campout:</t>
  </si>
  <si>
    <t>How will your scout(s) get TO camp?</t>
  </si>
  <si>
    <t>How many scouts (including your own) can you drive TO camp?</t>
  </si>
  <si>
    <t>I've promised a ride to the following scout(s) TO camp:</t>
  </si>
  <si>
    <t>My scout(s) will be riding TO camp with:</t>
  </si>
  <si>
    <t>How will your scout(s) get HOME from camp?</t>
  </si>
  <si>
    <t>How many scouts (including your own) can you drive HOME from camp?</t>
  </si>
  <si>
    <t>I've promised a ride HOME to the following scout(s):</t>
  </si>
  <si>
    <t>My scout(s) will be riding HOME from camp with:</t>
  </si>
  <si>
    <t>My scout will be arrive at camp the usual time.:Yes</t>
  </si>
  <si>
    <t>My scout will be arrive at camp the usual time.:Other</t>
  </si>
  <si>
    <t>My scout will be leaving camp the usual time.:Yes</t>
  </si>
  <si>
    <t>My scout will be leaving camp the usual time.:Other</t>
  </si>
  <si>
    <t>Please update our emergency contact numbers:Temporary</t>
  </si>
  <si>
    <t>Please update our emergency contact numbers:Other</t>
  </si>
  <si>
    <t>Please update our emergency contact numbers:Permanent</t>
  </si>
  <si>
    <t>Is there any other information we need to know?</t>
  </si>
  <si>
    <t>Time</t>
  </si>
  <si>
    <t>Updated 2/4/20</t>
  </si>
  <si>
    <t>Teddy Bear</t>
  </si>
  <si>
    <t>Venture Reserve</t>
  </si>
  <si>
    <t>GOAT</t>
  </si>
  <si>
    <t>N/A</t>
  </si>
  <si>
    <t>Goat</t>
  </si>
  <si>
    <t>RIDES HOME FROM CAMP</t>
  </si>
  <si>
    <t>Rams Patrol</t>
  </si>
  <si>
    <t>Wolves Republic</t>
  </si>
  <si>
    <t>Teddy Bears</t>
  </si>
  <si>
    <t>Reese, Jonas</t>
  </si>
  <si>
    <t>RIDES TO CAMP</t>
  </si>
  <si>
    <t>Franklin</t>
  </si>
  <si>
    <t>Imel, Franklin</t>
  </si>
  <si>
    <t>Street</t>
  </si>
  <si>
    <t>Zip</t>
  </si>
  <si>
    <t>Jason</t>
  </si>
  <si>
    <t>Wilburn</t>
  </si>
  <si>
    <t>20209 Woodcreek Blvd</t>
  </si>
  <si>
    <t>jason.m.wilburn@gmail.com</t>
  </si>
  <si>
    <t>Wilburn, Jason</t>
  </si>
  <si>
    <t>Wilburn, Colin</t>
  </si>
  <si>
    <t>Genslak, Noah</t>
  </si>
  <si>
    <t>...</t>
  </si>
  <si>
    <t>YYIme</t>
  </si>
  <si>
    <t>AAIme</t>
  </si>
  <si>
    <t>AAWil</t>
  </si>
  <si>
    <t>YYWil</t>
  </si>
  <si>
    <t>No Info</t>
  </si>
  <si>
    <t>Aspinall, Charles</t>
  </si>
  <si>
    <t>Adults</t>
  </si>
  <si>
    <t>Permanent</t>
  </si>
  <si>
    <t>UNDERAGE DRIVERS HOME FROM CAMP</t>
  </si>
  <si>
    <t>UNDERAGE DRIVERS TO CAMP</t>
  </si>
  <si>
    <t>Cocagne</t>
  </si>
  <si>
    <t>Aspinall</t>
  </si>
  <si>
    <t>38373 Lana Ct</t>
  </si>
  <si>
    <t>248-880-8662</t>
  </si>
  <si>
    <t>braspinall@gmail.com</t>
  </si>
  <si>
    <t>Charles</t>
  </si>
  <si>
    <t>Britta</t>
  </si>
  <si>
    <t>Genslak</t>
  </si>
  <si>
    <t>25127 Lyncastle Street</t>
  </si>
  <si>
    <t>btewilliager@yahoo.com</t>
  </si>
  <si>
    <t>Noah</t>
  </si>
  <si>
    <t>Benjamin</t>
  </si>
  <si>
    <t>Ed</t>
  </si>
  <si>
    <t>30127 Ravenscroft St</t>
  </si>
  <si>
    <t>ecocagne@hotmail.com</t>
  </si>
  <si>
    <t>Arthur</t>
  </si>
  <si>
    <t>YYAsp</t>
  </si>
  <si>
    <t>YYGen</t>
  </si>
  <si>
    <t>Cocagne, Arthur</t>
  </si>
  <si>
    <t>YYCoc</t>
  </si>
  <si>
    <t>274-277-2676</t>
  </si>
  <si>
    <t>XXXXXXXXXX</t>
  </si>
  <si>
    <t>Phillips</t>
  </si>
  <si>
    <t>Cameron</t>
  </si>
  <si>
    <t>Phillips, Cameron</t>
  </si>
  <si>
    <t>YYPhi</t>
  </si>
  <si>
    <t>Parr</t>
  </si>
  <si>
    <t>318 E. LaSalle Ave.</t>
  </si>
  <si>
    <t>Royal Oak</t>
  </si>
  <si>
    <t>248-890-1742</t>
  </si>
  <si>
    <t>benny83@gmail.com</t>
  </si>
  <si>
    <t>Evan</t>
  </si>
  <si>
    <t>Ramkumar</t>
  </si>
  <si>
    <t>Nithin</t>
  </si>
  <si>
    <t>ramkumar_g@hotmail.com</t>
  </si>
  <si>
    <t>mark</t>
  </si>
  <si>
    <t>makowski</t>
  </si>
  <si>
    <t>30604 Shiawassee Rd</t>
  </si>
  <si>
    <t>MMakowski76@gmail.com</t>
  </si>
  <si>
    <t>matt</t>
  </si>
  <si>
    <t>Jill</t>
  </si>
  <si>
    <t>Shork</t>
  </si>
  <si>
    <t>Wayne</t>
  </si>
  <si>
    <t>734-502-6659</t>
  </si>
  <si>
    <t>shorkj1@gee-edu.com</t>
  </si>
  <si>
    <t>Dhanshree</t>
  </si>
  <si>
    <t>Jakhalekar</t>
  </si>
  <si>
    <t>35761 N Grandview Ct Apt 30105</t>
  </si>
  <si>
    <t>812-603-2336</t>
  </si>
  <si>
    <t>kdhanshree1@gmail.com</t>
  </si>
  <si>
    <t>TIM</t>
  </si>
  <si>
    <t>SWAFFORD</t>
  </si>
  <si>
    <t>34356 GLOUSTER CIR</t>
  </si>
  <si>
    <t>FARMINGTON HILLS</t>
  </si>
  <si>
    <t>48331-1518</t>
  </si>
  <si>
    <t>TIMSWAFFORD@YAHOO.COM</t>
  </si>
  <si>
    <t>Swafford</t>
  </si>
  <si>
    <t>Wixom</t>
  </si>
  <si>
    <t>Parr, Evan</t>
  </si>
  <si>
    <t>YYPar</t>
  </si>
  <si>
    <t>AAPar</t>
  </si>
  <si>
    <t>Ramkumar, Nithin</t>
  </si>
  <si>
    <t>YYRam</t>
  </si>
  <si>
    <t>makowski, matt</t>
  </si>
  <si>
    <t>YYmak</t>
  </si>
  <si>
    <t>Shork, Jill</t>
  </si>
  <si>
    <t>AASho</t>
  </si>
  <si>
    <t>YYSwa</t>
  </si>
  <si>
    <t>Gustavo Rodolfo</t>
  </si>
  <si>
    <t>Baca Prieto</t>
  </si>
  <si>
    <t>3994 Wexford Dr</t>
  </si>
  <si>
    <t>rodolfobacap@gmail.com</t>
  </si>
  <si>
    <t>Said</t>
  </si>
  <si>
    <t>YYBac</t>
  </si>
  <si>
    <t>(emailed on Wed)</t>
  </si>
  <si>
    <t>Schultz</t>
  </si>
  <si>
    <t>Brenda Schultz,</t>
  </si>
  <si>
    <t>jillshork@outlook.com</t>
  </si>
  <si>
    <t>Ganesan</t>
  </si>
  <si>
    <t>28284 Golf Pointe Blvd</t>
  </si>
  <si>
    <t>utubegod123@gmail.com</t>
  </si>
  <si>
    <t>Schultz, Michael</t>
  </si>
  <si>
    <t>AASch</t>
  </si>
  <si>
    <t>Dan</t>
  </si>
  <si>
    <t>Vince</t>
  </si>
  <si>
    <t>Lee</t>
  </si>
  <si>
    <t>22012 West Brandon Street</t>
  </si>
  <si>
    <t>248-881-7945</t>
  </si>
  <si>
    <t>Vplee444@gmail.com</t>
  </si>
  <si>
    <t>Vincent</t>
  </si>
  <si>
    <t>Geri</t>
  </si>
  <si>
    <t>Wolff</t>
  </si>
  <si>
    <t>23220 Violet</t>
  </si>
  <si>
    <t>gwolff210@gmail.com</t>
  </si>
  <si>
    <t>Crosby</t>
  </si>
  <si>
    <t>Alex</t>
  </si>
  <si>
    <t>Ajith</t>
  </si>
  <si>
    <t>Joy</t>
  </si>
  <si>
    <t>36612 LANSBURY Ln</t>
  </si>
  <si>
    <t>FARMINGTON</t>
  </si>
  <si>
    <t>meetajith@gmail.com</t>
  </si>
  <si>
    <t>Mathew</t>
  </si>
  <si>
    <t>Eruppakkattu</t>
  </si>
  <si>
    <t>Dawn</t>
  </si>
  <si>
    <t>Dowds</t>
  </si>
  <si>
    <t>31197 Folsom Rd</t>
  </si>
  <si>
    <t>MI - Farmington Hills</t>
  </si>
  <si>
    <t>dowdsd@oaklandchn.org</t>
  </si>
  <si>
    <t>Baca</t>
  </si>
  <si>
    <t>Axel</t>
  </si>
  <si>
    <t>Lee, Vincent</t>
  </si>
  <si>
    <t>AALee</t>
  </si>
  <si>
    <t>Wolff, Crosby</t>
  </si>
  <si>
    <t>YYWol</t>
  </si>
  <si>
    <t>Eruppakkattu, Mathew</t>
  </si>
  <si>
    <t>YYEru</t>
  </si>
  <si>
    <t>AADow</t>
  </si>
  <si>
    <t>Baca, Said</t>
  </si>
  <si>
    <t>Baca, Axel</t>
  </si>
  <si>
    <t>Youth</t>
  </si>
  <si>
    <t>Aira</t>
  </si>
  <si>
    <t>Goletz</t>
  </si>
  <si>
    <t>29090 Oak Point Dr</t>
  </si>
  <si>
    <t>acgoletz@hotmail.com</t>
  </si>
  <si>
    <t>Adam</t>
  </si>
  <si>
    <t>Lennon</t>
  </si>
  <si>
    <t>Evelyn</t>
  </si>
  <si>
    <t>Goletz, Adam</t>
  </si>
  <si>
    <t>YYGol</t>
  </si>
  <si>
    <t>Lennon, Evelyn</t>
  </si>
  <si>
    <t>YYLen</t>
  </si>
  <si>
    <t xml:space="preserve">Pamidimukkala, Madhav </t>
  </si>
  <si>
    <t>Needs Ride</t>
  </si>
  <si>
    <t>2024 Winter Sports Weekend</t>
  </si>
  <si>
    <t>WINTER SPORTS CAMP</t>
  </si>
  <si>
    <t>dawnmiles@juno.com</t>
  </si>
  <si>
    <t>23106 Lilac</t>
  </si>
  <si>
    <t>248-470-3488</t>
  </si>
  <si>
    <t>susanmlennon@aol.com</t>
  </si>
  <si>
    <t>Efrusy</t>
  </si>
  <si>
    <t>30756 Charleston Ct.</t>
  </si>
  <si>
    <t>248.224.6768</t>
  </si>
  <si>
    <t>befgreen24@yahoo.com</t>
  </si>
  <si>
    <t>248-880-7732</t>
  </si>
  <si>
    <t>charles.d.aspinall@gmail.com</t>
  </si>
  <si>
    <t>We won't be leaving until Saturday Morning</t>
  </si>
  <si>
    <t>Please find a ride for my scout HOME.</t>
  </si>
  <si>
    <t>Charlie will arrive Saturday Mid-Morning</t>
  </si>
  <si>
    <t xml:space="preserve">Molly </t>
  </si>
  <si>
    <t>Japenga</t>
  </si>
  <si>
    <t>24282 Broadview</t>
  </si>
  <si>
    <t>248-361-0344</t>
  </si>
  <si>
    <t>mjapenga@msn.com</t>
  </si>
  <si>
    <t>Braelen</t>
  </si>
  <si>
    <t>McComb</t>
  </si>
  <si>
    <t>586-556-7921</t>
  </si>
  <si>
    <t>No</t>
  </si>
  <si>
    <t>Emily</t>
  </si>
  <si>
    <t>Mullins</t>
  </si>
  <si>
    <t>32425 Dohany Dr</t>
  </si>
  <si>
    <t>248-763-3735</t>
  </si>
  <si>
    <t>emiskewl@aol.com</t>
  </si>
  <si>
    <t>Ethan</t>
  </si>
  <si>
    <t>Braelen McComb</t>
  </si>
  <si>
    <t>30048 Fernhill Dr</t>
  </si>
  <si>
    <t>734-558-1458</t>
  </si>
  <si>
    <t>Please find a ride for my scout TO camp.</t>
  </si>
  <si>
    <t>Bronson</t>
  </si>
  <si>
    <t>28011 Briar Hill Dr</t>
  </si>
  <si>
    <t>karenvandaele48161@gmail.com</t>
  </si>
  <si>
    <t>Karenvandaele48161@gmail.com</t>
  </si>
  <si>
    <t>Cecilia</t>
  </si>
  <si>
    <t>Vestlund</t>
  </si>
  <si>
    <t>5300 Lancaster Lane</t>
  </si>
  <si>
    <t>Commerce Township</t>
  </si>
  <si>
    <t>cecilia.vestlund@vastergarden.org</t>
  </si>
  <si>
    <t>Karl</t>
  </si>
  <si>
    <t>Elizabeth</t>
  </si>
  <si>
    <t>ARTHUR</t>
  </si>
  <si>
    <t>MALISOW</t>
  </si>
  <si>
    <t>Walled Lake</t>
  </si>
  <si>
    <t>248-804-8608</t>
  </si>
  <si>
    <t>Malisow</t>
  </si>
  <si>
    <t>Calvin</t>
  </si>
  <si>
    <t>248-915-8046</t>
  </si>
  <si>
    <t>calhydra2007@gmail.com</t>
  </si>
  <si>
    <t>Art cell 248-804-8608   Katie cell 248-202-3411</t>
  </si>
  <si>
    <t>I will also be ttransporting Crosby Wolfe to and from camp.</t>
  </si>
  <si>
    <t>Todd</t>
  </si>
  <si>
    <t>Rouse</t>
  </si>
  <si>
    <t>3736 Loch Bend Dr</t>
  </si>
  <si>
    <t>toddrouse@bex.net</t>
  </si>
  <si>
    <t>Peyton</t>
  </si>
  <si>
    <t>We are taking Noah Genslak to camp</t>
  </si>
  <si>
    <t>Noah Genslak's parent</t>
  </si>
  <si>
    <t>Janine</t>
  </si>
  <si>
    <t>Smith</t>
  </si>
  <si>
    <t>Novi</t>
  </si>
  <si>
    <t>Mark Makowski</t>
  </si>
  <si>
    <t>Zamora-Li</t>
  </si>
  <si>
    <t>Ian</t>
  </si>
  <si>
    <t>Maguire</t>
  </si>
  <si>
    <t>23923 Susan Dr</t>
  </si>
  <si>
    <t>ian.maguire1650@gmail.com</t>
  </si>
  <si>
    <t>Logan</t>
  </si>
  <si>
    <t>Jonah</t>
  </si>
  <si>
    <t>AAEfr</t>
  </si>
  <si>
    <t>Drive to Camp: We won't be leaving until Saturday Morning
Charlie will arrive Saturday Mid-Morning</t>
  </si>
  <si>
    <t>McComb, Braelen</t>
  </si>
  <si>
    <t>YYMcC</t>
  </si>
  <si>
    <t>Mullins, Ethan</t>
  </si>
  <si>
    <t>Drive to Camp: Braelen McComb
Drive Home: Braelen McComb</t>
  </si>
  <si>
    <t>YYMul</t>
  </si>
  <si>
    <t>Bronson, Evan</t>
  </si>
  <si>
    <t>YYBro</t>
  </si>
  <si>
    <t>Vestlund, Karl</t>
  </si>
  <si>
    <t>YYVes</t>
  </si>
  <si>
    <t>Parr, Benjamin</t>
  </si>
  <si>
    <t>Malisow, Arthur</t>
  </si>
  <si>
    <t>AAMal</t>
  </si>
  <si>
    <t>YYMal</t>
  </si>
  <si>
    <t>Rouse, Peyton</t>
  </si>
  <si>
    <t xml:space="preserve">Drive to Camp: We are taking Noah Genslak to camp
</t>
  </si>
  <si>
    <t>YYRou</t>
  </si>
  <si>
    <t>YYSmi</t>
  </si>
  <si>
    <t>Zamora-Li, Noah</t>
  </si>
  <si>
    <t>YYZam</t>
  </si>
  <si>
    <t>Maguire, Logan</t>
  </si>
  <si>
    <t>YYMag</t>
  </si>
  <si>
    <t>February 16-18, 2024</t>
  </si>
  <si>
    <t xml:space="preserve">Camp Rotary </t>
  </si>
  <si>
    <t>(3201 S Clare Avenue Clare, MI 48617, US)</t>
  </si>
  <si>
    <t>Coming to camp Saturday Morning</t>
  </si>
  <si>
    <t>(Sat am)</t>
  </si>
  <si>
    <t>Vince Lee will drive Cocagne, Arthur</t>
  </si>
  <si>
    <t>Has Ride (Zamora-Li)</t>
  </si>
  <si>
    <t>Has Ride (Mullins)</t>
  </si>
  <si>
    <t>Stevens, Greg</t>
  </si>
  <si>
    <t>Has Ride (Makowski)</t>
  </si>
  <si>
    <t>Has Ride (Genslak)</t>
  </si>
  <si>
    <t>Has Ride (Rouse)</t>
  </si>
  <si>
    <t xml:space="preserve">Car pool riders, please plan to meet your drivers Friday evening at church at 7pm, unless your driver contacts you to make other arrangements.  Also, please note that there is another group using the church on Friday evenings, so please do not plan to go inside for any reason.  Please meet up in the far corner of the parking lot (where the trailers are usually stored). Note that this camp is about 2 1/2 hours from Farmington Hills, depending on traffic and weather.  </t>
  </si>
  <si>
    <t>Camp Rotary in Clare MI  is about a 2 1/2 hours hr drive away. Drivers should plan to meet their scouts at camp at 10am (meaning, you should leave Farmington Hills area about 7:30am). Unless other arrangements have been made, drivers will be dropping scouts off at their homes.</t>
  </si>
  <si>
    <t>Maybe Greg Stevens?</t>
  </si>
  <si>
    <t>YYpam</t>
  </si>
  <si>
    <t>Kristina</t>
  </si>
  <si>
    <t>Eagle</t>
  </si>
  <si>
    <t>6175 Mae Lane</t>
  </si>
  <si>
    <t>South Lyon</t>
  </si>
  <si>
    <t>Kns.eagle@att.net</t>
  </si>
  <si>
    <t>Andrew</t>
  </si>
  <si>
    <t>surya</t>
  </si>
  <si>
    <t>jakhalekar</t>
  </si>
  <si>
    <t>jdilip9@gmail.com</t>
  </si>
  <si>
    <t>YYEag</t>
  </si>
  <si>
    <t>jakhalekar, surya</t>
  </si>
  <si>
    <t>YYjak</t>
  </si>
  <si>
    <t>AASte</t>
  </si>
  <si>
    <t>Has Ride (Maguire)</t>
  </si>
  <si>
    <t>Has Ride (Bronson)</t>
  </si>
  <si>
    <t>Has Ride (Ramkumar)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</si>
</sst>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h:mm\ AM/PM"/>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8"/>
      <name val="Arial"/>
      <family val="2"/>
    </font>
    <font>
      <sz val="8"/>
      <name val="Arial"/>
      <family val="2"/>
    </font>
    <font>
      <sz val="14"/>
      <name val="Arial"/>
      <family val="2"/>
    </font>
    <font>
      <strike/>
      <sz val="10"/>
      <name val="Arial"/>
      <family val="2"/>
    </font>
    <font>
      <sz val="10"/>
      <color indexed="10"/>
      <name val="Arial"/>
      <family val="2"/>
    </font>
    <font>
      <sz val="9"/>
      <name val="Arial"/>
      <family val="2"/>
    </font>
    <font>
      <b/>
      <sz val="7"/>
      <name val="Arial"/>
      <family val="2"/>
    </font>
    <font>
      <sz val="7"/>
      <name val="Arial"/>
      <family val="2"/>
    </font>
    <font>
      <sz val="10"/>
      <color rgb="FF222222"/>
      <name val="Arial"/>
      <family val="2"/>
    </font>
    <font>
      <sz val="10"/>
      <color rgb="FFFF0000"/>
      <name val="Arial"/>
      <family val="2"/>
    </font>
    <font>
      <u/>
      <sz val="10"/>
      <name val="Arial"/>
      <family val="2"/>
    </font>
    <font>
      <sz val="7"/>
      <color rgb="FFFF0000"/>
      <name val="Arial"/>
      <family val="2"/>
    </font>
    <font>
      <sz val="7"/>
      <color rgb="FF000000"/>
      <name val="Verdana"/>
      <family val="2"/>
    </font>
    <font>
      <sz val="9"/>
      <color rgb="FF000000"/>
      <name val="Arial"/>
      <family val="2"/>
    </font>
    <font>
      <b/>
      <sz val="14"/>
      <name val="Arial"/>
      <family val="2"/>
    </font>
    <font>
      <b/>
      <sz val="8"/>
      <name val="Arial"/>
      <family val="2"/>
    </font>
    <font>
      <sz val="8"/>
      <color rgb="FF333333"/>
      <name val="Tahoma"/>
      <family val="2"/>
    </font>
    <font>
      <sz val="8"/>
      <color rgb="FFFF0000"/>
      <name val="Arial"/>
      <family val="2"/>
    </font>
    <font>
      <sz val="10"/>
      <color theme="4" tint="-0.249977111117893"/>
      <name val="Arial"/>
      <family val="2"/>
    </font>
    <font>
      <b/>
      <sz val="10"/>
      <color theme="4" tint="-0.249977111117893"/>
      <name val="Arial"/>
      <family val="2"/>
    </font>
    <font>
      <sz val="11"/>
      <color rgb="FF222222"/>
      <name val="Arial"/>
      <family val="2"/>
    </font>
    <font>
      <sz val="10"/>
      <color theme="1"/>
      <name val="Arial"/>
      <family val="2"/>
    </font>
    <font>
      <b/>
      <sz val="12"/>
      <name val="Arial"/>
      <family val="2"/>
    </font>
    <font>
      <sz val="10"/>
      <color rgb="FF000000"/>
      <name val="Calibri"/>
      <family val="2"/>
    </font>
    <font>
      <sz val="9"/>
      <color rgb="FFFFFFFF"/>
      <name val="Arial"/>
      <family val="2"/>
    </font>
    <font>
      <b/>
      <sz val="10"/>
      <color rgb="FFFF0000"/>
      <name val="Arial"/>
      <family val="2"/>
    </font>
    <font>
      <b/>
      <sz val="10"/>
      <color theme="3"/>
      <name val="Arial"/>
      <family val="2"/>
    </font>
  </fonts>
  <fills count="11">
    <fill>
      <patternFill patternType="none"/>
    </fill>
    <fill>
      <patternFill patternType="gray125"/>
    </fill>
    <fill>
      <patternFill patternType="solid">
        <fgColor indexed="31"/>
        <bgColor indexed="22"/>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
      <patternFill patternType="solid">
        <fgColor rgb="FF3E3C3C"/>
        <bgColor indexed="64"/>
      </patternFill>
    </fill>
  </fills>
  <borders count="29">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2"/>
      </left>
      <right style="medium">
        <color indexed="22"/>
      </right>
      <top style="medium">
        <color indexed="22"/>
      </top>
      <bottom style="medium">
        <color indexed="8"/>
      </bottom>
      <diagonal/>
    </border>
    <border>
      <left style="medium">
        <color indexed="8"/>
      </left>
      <right style="medium">
        <color indexed="8"/>
      </right>
      <top style="medium">
        <color indexed="22"/>
      </top>
      <bottom style="medium">
        <color indexed="8"/>
      </bottom>
      <diagonal/>
    </border>
    <border>
      <left style="medium">
        <color indexed="22"/>
      </left>
      <right style="medium">
        <color indexed="8"/>
      </right>
      <top style="medium">
        <color indexed="22"/>
      </top>
      <bottom style="medium">
        <color indexed="8"/>
      </bottom>
      <diagonal/>
    </border>
    <border>
      <left style="medium">
        <color indexed="22"/>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0" fontId="9" fillId="0" borderId="0"/>
    <xf numFmtId="0" fontId="5" fillId="0" borderId="0"/>
    <xf numFmtId="0" fontId="4" fillId="0" borderId="0"/>
    <xf numFmtId="0" fontId="3" fillId="0" borderId="0"/>
    <xf numFmtId="0" fontId="2" fillId="0" borderId="0"/>
  </cellStyleXfs>
  <cellXfs count="198">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wrapText="1"/>
    </xf>
    <xf numFmtId="0" fontId="7" fillId="0" borderId="0" xfId="2" applyFont="1"/>
    <xf numFmtId="0" fontId="9" fillId="0" borderId="0" xfId="2"/>
    <xf numFmtId="0" fontId="9" fillId="0" borderId="0" xfId="2" applyAlignment="1">
      <alignment wrapText="1"/>
    </xf>
    <xf numFmtId="0" fontId="9" fillId="0" borderId="0" xfId="2" applyAlignment="1">
      <alignment horizontal="center" wrapText="1"/>
    </xf>
    <xf numFmtId="14" fontId="9" fillId="0" borderId="0" xfId="2" applyNumberFormat="1" applyAlignment="1">
      <alignment wrapText="1"/>
    </xf>
    <xf numFmtId="0" fontId="9" fillId="0" borderId="0" xfId="2" applyAlignment="1">
      <alignment horizontal="center" vertical="center"/>
    </xf>
    <xf numFmtId="14" fontId="9" fillId="0" borderId="0" xfId="2" applyNumberFormat="1"/>
    <xf numFmtId="0" fontId="9" fillId="2" borderId="0" xfId="2" applyFill="1"/>
    <xf numFmtId="14" fontId="13" fillId="0" borderId="0" xfId="2" applyNumberFormat="1" applyFont="1"/>
    <xf numFmtId="0" fontId="13" fillId="0" borderId="0" xfId="2" applyFont="1"/>
    <xf numFmtId="0" fontId="13" fillId="0" borderId="0" xfId="2" applyFont="1" applyAlignment="1">
      <alignment horizontal="center" vertical="center"/>
    </xf>
    <xf numFmtId="14" fontId="14" fillId="0" borderId="0" xfId="2" applyNumberFormat="1" applyFont="1"/>
    <xf numFmtId="0" fontId="7" fillId="0" borderId="0" xfId="0" applyFont="1" applyAlignment="1">
      <alignment horizontal="center" vertical="center" wrapText="1"/>
    </xf>
    <xf numFmtId="0" fontId="7"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horizontal="center" wrapText="1"/>
    </xf>
    <xf numFmtId="14" fontId="9" fillId="0" borderId="7" xfId="0" applyNumberFormat="1" applyFont="1" applyBorder="1" applyAlignment="1">
      <alignment horizontal="center" wrapText="1"/>
    </xf>
    <xf numFmtId="0" fontId="9" fillId="0" borderId="7" xfId="0" applyFont="1" applyBorder="1" applyAlignment="1">
      <alignment wrapText="1"/>
    </xf>
    <xf numFmtId="17" fontId="9" fillId="0" borderId="7" xfId="0" applyNumberFormat="1" applyFont="1" applyBorder="1" applyAlignment="1">
      <alignment horizontal="right" wrapText="1"/>
    </xf>
    <xf numFmtId="14" fontId="9" fillId="0" borderId="7" xfId="0" applyNumberFormat="1" applyFont="1" applyBorder="1" applyAlignment="1">
      <alignment horizontal="right" wrapText="1"/>
    </xf>
    <xf numFmtId="0" fontId="7" fillId="0" borderId="8" xfId="0" applyFont="1" applyBorder="1" applyAlignment="1">
      <alignment horizontal="center" wrapText="1"/>
    </xf>
    <xf numFmtId="0" fontId="0" fillId="4" borderId="0" xfId="0" applyFill="1"/>
    <xf numFmtId="0" fontId="6" fillId="0" borderId="0" xfId="0" applyFont="1"/>
    <xf numFmtId="0" fontId="6" fillId="0" borderId="0" xfId="2" applyFont="1"/>
    <xf numFmtId="0" fontId="6" fillId="0" borderId="0" xfId="2" applyFont="1" applyAlignment="1">
      <alignment horizontal="center" wrapText="1"/>
    </xf>
    <xf numFmtId="0" fontId="0" fillId="0" borderId="11" xfId="0" applyBorder="1"/>
    <xf numFmtId="0" fontId="0" fillId="0" borderId="11" xfId="0" applyBorder="1" applyAlignment="1">
      <alignment wrapText="1"/>
    </xf>
    <xf numFmtId="0" fontId="6"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applyAlignment="1">
      <alignment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5" borderId="0" xfId="0" applyFont="1" applyFill="1" applyAlignment="1">
      <alignment vertical="center" wrapText="1"/>
    </xf>
    <xf numFmtId="0" fontId="6" fillId="0" borderId="0" xfId="0" applyFont="1" applyAlignment="1">
      <alignment vertical="center"/>
    </xf>
    <xf numFmtId="14" fontId="15" fillId="0" borderId="0" xfId="0" applyNumberFormat="1" applyFont="1" applyAlignment="1">
      <alignment horizontal="center" wrapText="1"/>
    </xf>
    <xf numFmtId="0" fontId="6" fillId="0" borderId="12"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vertical="center"/>
    </xf>
    <xf numFmtId="0" fontId="6" fillId="0" borderId="1" xfId="0" applyFont="1" applyBorder="1" applyAlignment="1">
      <alignment horizontal="center" wrapText="1"/>
    </xf>
    <xf numFmtId="0" fontId="6" fillId="0" borderId="1" xfId="0" applyFont="1" applyBorder="1"/>
    <xf numFmtId="0" fontId="17" fillId="0" borderId="15" xfId="0" applyFont="1" applyBorder="1" applyAlignment="1">
      <alignment horizontal="left" vertical="center" wrapText="1"/>
    </xf>
    <xf numFmtId="0" fontId="6" fillId="0" borderId="15" xfId="0" applyFont="1" applyBorder="1"/>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11" xfId="0" applyFont="1" applyBorder="1"/>
    <xf numFmtId="0" fontId="5" fillId="0" borderId="0" xfId="3"/>
    <xf numFmtId="14" fontId="5" fillId="0" borderId="0" xfId="3" applyNumberFormat="1"/>
    <xf numFmtId="0" fontId="0" fillId="6" borderId="0" xfId="0" applyFill="1"/>
    <xf numFmtId="0" fontId="0" fillId="6" borderId="11" xfId="0" applyFill="1" applyBorder="1"/>
    <xf numFmtId="0" fontId="0" fillId="0" borderId="0" xfId="0" applyAlignment="1">
      <alignment wrapText="1"/>
    </xf>
    <xf numFmtId="0" fontId="6" fillId="6" borderId="0" xfId="0" applyFont="1" applyFill="1"/>
    <xf numFmtId="0" fontId="6" fillId="6" borderId="11" xfId="0" applyFont="1" applyFill="1" applyBorder="1"/>
    <xf numFmtId="0" fontId="6" fillId="0" borderId="11" xfId="0" applyFont="1" applyBorder="1" applyAlignment="1">
      <alignment wrapText="1"/>
    </xf>
    <xf numFmtId="0" fontId="20" fillId="0" borderId="0" xfId="1" applyFont="1" applyAlignment="1" applyProtection="1"/>
    <xf numFmtId="0" fontId="6" fillId="0" borderId="16" xfId="0" applyFont="1" applyBorder="1"/>
    <xf numFmtId="0" fontId="6" fillId="0" borderId="0" xfId="0" applyFont="1" applyAlignment="1">
      <alignment vertical="top" wrapText="1"/>
    </xf>
    <xf numFmtId="0" fontId="10" fillId="0" borderId="0" xfId="0" applyFont="1" applyAlignment="1">
      <alignment vertical="center" wrapText="1"/>
    </xf>
    <xf numFmtId="0" fontId="19" fillId="0" borderId="0" xfId="0" applyFont="1"/>
    <xf numFmtId="0" fontId="21" fillId="0" borderId="0" xfId="0" applyFont="1" applyAlignment="1">
      <alignment horizontal="left" vertical="center" wrapText="1"/>
    </xf>
    <xf numFmtId="0" fontId="8" fillId="0" borderId="0" xfId="1" applyAlignment="1" applyProtection="1">
      <alignment horizontal="left" vertical="center" wrapText="1"/>
    </xf>
    <xf numFmtId="0" fontId="7" fillId="0" borderId="15" xfId="0" applyFont="1" applyBorder="1" applyAlignment="1">
      <alignment horizontal="left" vertical="center" wrapText="1"/>
    </xf>
    <xf numFmtId="0" fontId="8" fillId="7" borderId="18" xfId="1" applyFill="1" applyBorder="1" applyAlignment="1" applyProtection="1">
      <alignment horizontal="center" vertical="center"/>
    </xf>
    <xf numFmtId="0" fontId="22" fillId="7" borderId="19" xfId="0" applyFont="1" applyFill="1" applyBorder="1" applyAlignment="1">
      <alignment vertical="center" wrapText="1"/>
    </xf>
    <xf numFmtId="0" fontId="6" fillId="6" borderId="11" xfId="0" applyFont="1" applyFill="1" applyBorder="1" applyAlignment="1">
      <alignment wrapText="1"/>
    </xf>
    <xf numFmtId="0" fontId="10" fillId="0" borderId="1" xfId="0" applyFont="1" applyBorder="1" applyAlignment="1">
      <alignment horizontal="left" wrapText="1"/>
    </xf>
    <xf numFmtId="0" fontId="10" fillId="0" borderId="0" xfId="0" applyFont="1" applyAlignment="1">
      <alignment horizontal="left" wrapText="1"/>
    </xf>
    <xf numFmtId="0" fontId="23" fillId="0" borderId="0" xfId="0" applyFont="1"/>
    <xf numFmtId="0" fontId="6" fillId="0" borderId="0" xfId="2" applyFont="1" applyAlignment="1">
      <alignment wrapText="1"/>
    </xf>
    <xf numFmtId="0" fontId="7" fillId="0" borderId="0" xfId="0" applyFont="1" applyAlignment="1">
      <alignment vertical="center"/>
    </xf>
    <xf numFmtId="0" fontId="24" fillId="0" borderId="13" xfId="0" applyFont="1" applyBorder="1"/>
    <xf numFmtId="0" fontId="6" fillId="4" borderId="0" xfId="0" applyFont="1" applyFill="1" applyAlignment="1">
      <alignment horizontal="center" vertical="center"/>
    </xf>
    <xf numFmtId="0" fontId="10" fillId="4" borderId="0" xfId="0" applyFont="1" applyFill="1" applyAlignment="1">
      <alignment horizontal="left" vertical="center" wrapText="1"/>
    </xf>
    <xf numFmtId="0" fontId="6" fillId="0" borderId="0" xfId="0" applyFont="1" applyAlignment="1">
      <alignment horizontal="center" vertical="center"/>
    </xf>
    <xf numFmtId="22" fontId="0" fillId="0" borderId="0" xfId="0" applyNumberFormat="1"/>
    <xf numFmtId="15" fontId="0" fillId="0" borderId="0" xfId="0" applyNumberFormat="1"/>
    <xf numFmtId="0" fontId="7"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25" fillId="4" borderId="0" xfId="0" applyFont="1" applyFill="1" applyAlignment="1">
      <alignment horizontal="center" vertical="center" wrapText="1"/>
    </xf>
    <xf numFmtId="0" fontId="10" fillId="4" borderId="15" xfId="0" applyFont="1" applyFill="1" applyBorder="1" applyAlignment="1">
      <alignment horizontal="left" vertical="center" wrapText="1"/>
    </xf>
    <xf numFmtId="0" fontId="26" fillId="0" borderId="0" xfId="0" applyFont="1"/>
    <xf numFmtId="0" fontId="27" fillId="4" borderId="0" xfId="0" applyFont="1" applyFill="1" applyAlignment="1">
      <alignment horizontal="left" vertical="center" wrapText="1"/>
    </xf>
    <xf numFmtId="0" fontId="6" fillId="4" borderId="14" xfId="0" applyFont="1" applyFill="1" applyBorder="1" applyAlignment="1">
      <alignment vertical="center" wrapText="1"/>
    </xf>
    <xf numFmtId="0" fontId="4" fillId="0" borderId="0" xfId="4"/>
    <xf numFmtId="0" fontId="10" fillId="0" borderId="0" xfId="0" applyFont="1" applyAlignment="1">
      <alignment vertical="top" wrapText="1"/>
    </xf>
    <xf numFmtId="0" fontId="10" fillId="4" borderId="0" xfId="0" applyFont="1" applyFill="1" applyAlignment="1">
      <alignment horizontal="left" vertical="top" wrapText="1"/>
    </xf>
    <xf numFmtId="0" fontId="28" fillId="4" borderId="0" xfId="0" applyFont="1" applyFill="1" applyAlignment="1">
      <alignment horizontal="center" vertical="center" wrapText="1"/>
    </xf>
    <xf numFmtId="0" fontId="29" fillId="4" borderId="0" xfId="0" applyFont="1" applyFill="1" applyAlignment="1">
      <alignment horizontal="center" vertical="center" wrapText="1"/>
    </xf>
    <xf numFmtId="0" fontId="29" fillId="4" borderId="15" xfId="0" applyFont="1" applyFill="1" applyBorder="1" applyAlignment="1">
      <alignment horizontal="center" vertical="center" wrapText="1"/>
    </xf>
    <xf numFmtId="0" fontId="7" fillId="4" borderId="14" xfId="0" applyFont="1" applyFill="1" applyBorder="1" applyAlignment="1">
      <alignment vertical="center" wrapText="1"/>
    </xf>
    <xf numFmtId="0" fontId="7" fillId="8" borderId="14" xfId="0" applyFont="1" applyFill="1" applyBorder="1" applyAlignment="1">
      <alignment vertical="center" wrapText="1"/>
    </xf>
    <xf numFmtId="0" fontId="7" fillId="0" borderId="14" xfId="0" applyFont="1" applyBorder="1" applyAlignment="1">
      <alignment vertical="center"/>
    </xf>
    <xf numFmtId="0" fontId="7" fillId="4" borderId="12" xfId="0" applyFont="1" applyFill="1" applyBorder="1" applyAlignment="1">
      <alignment vertical="center" wrapText="1"/>
    </xf>
    <xf numFmtId="0" fontId="10" fillId="4" borderId="0" xfId="0" applyFont="1" applyFill="1" applyAlignment="1">
      <alignment horizontal="center" vertical="center" wrapText="1"/>
    </xf>
    <xf numFmtId="0" fontId="12"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0" fontId="3" fillId="0" borderId="0" xfId="5"/>
    <xf numFmtId="0" fontId="6" fillId="4" borderId="0" xfId="0" applyFont="1" applyFill="1" applyAlignment="1">
      <alignment horizontal="center" vertical="center" wrapText="1"/>
    </xf>
    <xf numFmtId="0" fontId="7" fillId="0" borderId="0" xfId="0" applyFont="1" applyAlignment="1">
      <alignment wrapText="1"/>
    </xf>
    <xf numFmtId="0" fontId="6" fillId="4" borderId="0" xfId="0" applyFont="1" applyFill="1" applyAlignment="1">
      <alignment vertical="center" wrapText="1"/>
    </xf>
    <xf numFmtId="0" fontId="8" fillId="0" borderId="11" xfId="1" applyBorder="1" applyAlignment="1" applyProtection="1"/>
    <xf numFmtId="0" fontId="30" fillId="0" borderId="0" xfId="0" applyFont="1"/>
    <xf numFmtId="0" fontId="2" fillId="0" borderId="0" xfId="5" applyFont="1"/>
    <xf numFmtId="0" fontId="6" fillId="4" borderId="0" xfId="0" applyFont="1" applyFill="1"/>
    <xf numFmtId="0" fontId="6" fillId="4" borderId="0" xfId="0" applyFont="1" applyFill="1" applyAlignment="1">
      <alignment wrapText="1"/>
    </xf>
    <xf numFmtId="0" fontId="1" fillId="0" borderId="0" xfId="3" applyFont="1"/>
    <xf numFmtId="14" fontId="4" fillId="0" borderId="0" xfId="4" applyNumberFormat="1"/>
    <xf numFmtId="0" fontId="10" fillId="4" borderId="0" xfId="0" applyFont="1" applyFill="1" applyAlignment="1">
      <alignment vertical="center" wrapText="1"/>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164" fontId="6" fillId="4" borderId="0" xfId="0" applyNumberFormat="1" applyFont="1" applyFill="1" applyAlignment="1">
      <alignment horizontal="center" vertical="center"/>
    </xf>
    <xf numFmtId="14" fontId="10" fillId="0" borderId="9" xfId="0" applyNumberFormat="1" applyFont="1" applyBorder="1" applyAlignment="1">
      <alignment horizontal="right" wrapText="1"/>
    </xf>
    <xf numFmtId="0" fontId="0" fillId="0" borderId="22" xfId="0" applyBorder="1"/>
    <xf numFmtId="14" fontId="10" fillId="4" borderId="0" xfId="0" applyNumberFormat="1" applyFont="1" applyFill="1" applyAlignment="1">
      <alignment vertical="center" wrapText="1"/>
    </xf>
    <xf numFmtId="0" fontId="25" fillId="4" borderId="0" xfId="0" applyFont="1" applyFill="1" applyAlignment="1">
      <alignment vertical="center" wrapText="1"/>
    </xf>
    <xf numFmtId="22" fontId="6" fillId="4" borderId="0" xfId="0" applyNumberFormat="1" applyFont="1" applyFill="1"/>
    <xf numFmtId="0" fontId="24" fillId="4" borderId="0" xfId="0" applyFont="1" applyFill="1" applyAlignment="1">
      <alignment horizontal="left" vertical="center" wrapText="1"/>
    </xf>
    <xf numFmtId="0" fontId="7" fillId="7" borderId="0" xfId="0" applyFont="1" applyFill="1"/>
    <xf numFmtId="0" fontId="6" fillId="7" borderId="0" xfId="0" applyFont="1" applyFill="1"/>
    <xf numFmtId="22" fontId="6" fillId="4" borderId="0" xfId="0" applyNumberFormat="1" applyFont="1" applyFill="1" applyAlignment="1">
      <alignment wrapText="1"/>
    </xf>
    <xf numFmtId="0" fontId="6" fillId="0" borderId="22" xfId="0" applyFont="1" applyBorder="1"/>
    <xf numFmtId="0" fontId="33" fillId="0" borderId="0" xfId="0" applyFont="1"/>
    <xf numFmtId="22" fontId="6" fillId="0" borderId="0" xfId="0" applyNumberFormat="1" applyFont="1"/>
    <xf numFmtId="0" fontId="25" fillId="0" borderId="0" xfId="0" applyFont="1" applyAlignment="1">
      <alignment horizontal="center" wrapText="1"/>
    </xf>
    <xf numFmtId="0" fontId="25" fillId="7" borderId="0" xfId="0" applyFont="1" applyFill="1" applyAlignment="1">
      <alignment horizontal="center" wrapText="1"/>
    </xf>
    <xf numFmtId="14" fontId="10" fillId="4"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24" fillId="0" borderId="14" xfId="0" applyFont="1" applyBorder="1"/>
    <xf numFmtId="0" fontId="6" fillId="0" borderId="14" xfId="0" applyFont="1" applyBorder="1"/>
    <xf numFmtId="0" fontId="10" fillId="0" borderId="1" xfId="0" applyFont="1" applyBorder="1" applyAlignment="1">
      <alignment horizontal="center" wrapText="1"/>
    </xf>
    <xf numFmtId="0" fontId="7" fillId="0" borderId="0" xfId="0" applyFont="1" applyAlignment="1">
      <alignment vertical="top" wrapText="1"/>
    </xf>
    <xf numFmtId="0" fontId="9" fillId="0" borderId="0" xfId="0" applyFont="1"/>
    <xf numFmtId="0" fontId="0" fillId="0" borderId="0" xfId="0" applyAlignment="1">
      <alignment vertical="top" wrapText="1"/>
    </xf>
    <xf numFmtId="0" fontId="8" fillId="0" borderId="0" xfId="1" applyAlignment="1" applyProtection="1"/>
    <xf numFmtId="0" fontId="6" fillId="7" borderId="1" xfId="0" applyFont="1" applyFill="1" applyBorder="1" applyAlignment="1">
      <alignment vertical="top" wrapText="1"/>
    </xf>
    <xf numFmtId="0" fontId="6" fillId="7" borderId="14" xfId="0" applyFont="1" applyFill="1" applyBorder="1"/>
    <xf numFmtId="0" fontId="12" fillId="0" borderId="0" xfId="0" applyFont="1" applyAlignment="1">
      <alignment horizontal="left" wrapText="1"/>
    </xf>
    <xf numFmtId="0" fontId="6" fillId="7" borderId="0" xfId="0" applyFont="1" applyFill="1" applyAlignment="1">
      <alignment horizontal="center" wrapText="1"/>
    </xf>
    <xf numFmtId="0" fontId="6" fillId="4" borderId="10" xfId="0" applyFont="1" applyFill="1" applyBorder="1" applyAlignment="1">
      <alignment horizontal="center" vertical="center" wrapText="1"/>
    </xf>
    <xf numFmtId="0" fontId="34" fillId="0" borderId="0" xfId="0" applyFont="1"/>
    <xf numFmtId="0" fontId="34" fillId="10" borderId="0" xfId="0" applyFont="1" applyFill="1" applyAlignment="1">
      <alignment vertical="center" wrapText="1"/>
    </xf>
    <xf numFmtId="22" fontId="0" fillId="0" borderId="22" xfId="0" applyNumberFormat="1" applyBorder="1"/>
    <xf numFmtId="0" fontId="35" fillId="0" borderId="0" xfId="0" applyFont="1"/>
    <xf numFmtId="0" fontId="19" fillId="0" borderId="0" xfId="0" applyFont="1" applyAlignment="1">
      <alignment horizontal="left" wrapText="1"/>
    </xf>
    <xf numFmtId="0" fontId="7" fillId="0" borderId="0" xfId="0" applyFont="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wrapText="1"/>
    </xf>
    <xf numFmtId="0" fontId="7" fillId="3" borderId="27" xfId="0" applyFont="1" applyFill="1" applyBorder="1" applyAlignment="1">
      <alignment horizontal="left" vertical="center" wrapText="1"/>
    </xf>
    <xf numFmtId="0" fontId="7" fillId="0" borderId="10" xfId="0" applyFont="1" applyBorder="1" applyAlignment="1">
      <alignment horizontal="center" vertical="center"/>
    </xf>
    <xf numFmtId="0" fontId="6" fillId="0" borderId="10" xfId="0" applyFont="1" applyBorder="1" applyAlignment="1">
      <alignment horizontal="center" vertical="center"/>
    </xf>
    <xf numFmtId="0" fontId="7" fillId="9" borderId="10"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3" borderId="28" xfId="0" applyFont="1" applyFill="1" applyBorder="1" applyAlignment="1">
      <alignment horizontal="center" vertical="center" wrapText="1"/>
    </xf>
    <xf numFmtId="0" fontId="36" fillId="0" borderId="0" xfId="0" applyFont="1" applyAlignment="1">
      <alignment horizontal="center" wrapText="1"/>
    </xf>
    <xf numFmtId="0" fontId="9" fillId="0" borderId="22" xfId="0" applyFont="1" applyBorder="1"/>
    <xf numFmtId="0" fontId="0" fillId="0" borderId="22" xfId="0" applyBorder="1" applyAlignment="1">
      <alignment vertical="top" wrapText="1"/>
    </xf>
    <xf numFmtId="0" fontId="6" fillId="0" borderId="0" xfId="0" applyFont="1" applyAlignment="1">
      <alignment horizontal="center" wrapText="1"/>
    </xf>
    <xf numFmtId="0" fontId="24" fillId="4" borderId="14" xfId="0" applyFont="1" applyFill="1" applyBorder="1" applyAlignment="1">
      <alignment horizontal="left" vertical="center" wrapText="1"/>
    </xf>
    <xf numFmtId="0" fontId="24" fillId="4" borderId="0" xfId="0" applyFont="1" applyFill="1" applyAlignment="1">
      <alignment horizontal="left" vertical="center" wrapText="1"/>
    </xf>
    <xf numFmtId="15" fontId="32" fillId="4" borderId="14" xfId="0" applyNumberFormat="1" applyFont="1" applyFill="1" applyBorder="1" applyAlignment="1">
      <alignment horizontal="left" vertical="center" wrapText="1"/>
    </xf>
    <xf numFmtId="15" fontId="32" fillId="4" borderId="0" xfId="0" applyNumberFormat="1" applyFont="1" applyFill="1" applyAlignment="1">
      <alignment horizontal="left" vertical="center" wrapText="1"/>
    </xf>
    <xf numFmtId="0" fontId="24" fillId="4" borderId="13"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7" fillId="9" borderId="10"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9" borderId="17" xfId="0" applyFont="1" applyFill="1" applyBorder="1" applyAlignment="1">
      <alignment horizontal="center" vertical="center"/>
    </xf>
    <xf numFmtId="0" fontId="7" fillId="9" borderId="3" xfId="0" applyFont="1" applyFill="1" applyBorder="1" applyAlignment="1">
      <alignment horizontal="center" vertical="center"/>
    </xf>
    <xf numFmtId="0" fontId="31" fillId="0" borderId="3" xfId="0" applyFont="1" applyBorder="1" applyAlignment="1">
      <alignment horizontal="left" wrapText="1"/>
    </xf>
    <xf numFmtId="0" fontId="31" fillId="0" borderId="4" xfId="0" applyFont="1" applyBorder="1" applyAlignment="1">
      <alignment horizontal="left" vertical="center" wrapText="1"/>
    </xf>
    <xf numFmtId="0" fontId="31" fillId="0" borderId="4" xfId="0" applyFont="1" applyBorder="1" applyAlignment="1">
      <alignment horizontal="left" wrapText="1"/>
    </xf>
    <xf numFmtId="0" fontId="6" fillId="4" borderId="14" xfId="0" applyFont="1" applyFill="1" applyBorder="1" applyAlignment="1">
      <alignment horizontal="left" vertical="center" wrapText="1"/>
    </xf>
    <xf numFmtId="0" fontId="6" fillId="4" borderId="0" xfId="0" applyFont="1" applyFill="1" applyBorder="1" applyAlignment="1">
      <alignment horizontal="left" vertical="center" wrapText="1"/>
    </xf>
    <xf numFmtId="0" fontId="27" fillId="0" borderId="1" xfId="0" applyFont="1" applyBorder="1" applyAlignment="1">
      <alignment horizontal="center" wrapText="1"/>
    </xf>
    <xf numFmtId="0" fontId="6" fillId="0" borderId="10" xfId="0" applyFont="1" applyBorder="1" applyAlignment="1">
      <alignment horizontal="center"/>
    </xf>
    <xf numFmtId="0" fontId="6" fillId="4" borderId="10" xfId="0" applyFont="1" applyFill="1" applyBorder="1" applyAlignment="1">
      <alignment horizontal="left" vertical="center" wrapText="1"/>
    </xf>
    <xf numFmtId="0" fontId="12" fillId="0" borderId="15" xfId="0" applyFont="1" applyBorder="1" applyAlignment="1">
      <alignment horizontal="left" wrapText="1"/>
    </xf>
    <xf numFmtId="0" fontId="6" fillId="4" borderId="10" xfId="0" applyFont="1" applyFill="1" applyBorder="1" applyAlignment="1">
      <alignment horizontal="center" wrapText="1"/>
    </xf>
    <xf numFmtId="0" fontId="36" fillId="0" borderId="10" xfId="0" applyFont="1" applyBorder="1" applyAlignment="1">
      <alignment horizontal="center"/>
    </xf>
    <xf numFmtId="0" fontId="36" fillId="0" borderId="10" xfId="0" applyFont="1" applyBorder="1" applyAlignment="1">
      <alignment horizontal="center" vertical="center"/>
    </xf>
  </cellXfs>
  <cellStyles count="7">
    <cellStyle name="Hyperlink"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_Scout Triathlon" xfId="2" xr:uid="{00000000-0005-0000-0000-000006000000}"/>
  </cellStyles>
  <dxfs count="0"/>
  <tableStyles count="0" defaultTableStyle="TableStyleMedium2" defaultPivotStyle="PivotStyleLight16"/>
  <colors>
    <mruColors>
      <color rgb="FFCCFFFF"/>
      <color rgb="FFFFFFCC"/>
      <color rgb="FF99CC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168</xdr:row>
      <xdr:rowOff>0</xdr:rowOff>
    </xdr:from>
    <xdr:to>
      <xdr:col>6</xdr:col>
      <xdr:colOff>0</xdr:colOff>
      <xdr:row>168</xdr:row>
      <xdr:rowOff>0</xdr:rowOff>
    </xdr:to>
    <xdr:pic>
      <xdr:nvPicPr>
        <xdr:cNvPr id="3" name="Picture 2" descr="https://ci3.googleusercontent.com/proxy/lQpJDgsjYh1Hbs8tqvx5u00z7hIbY7TZDIjJgopmUfNQGmDzaayK-UbAmwc5c4BeQwzk1A5nsGQkMlURH2CIbVJ1jt5ysmUxpBilRgEiWhnQ4Bwk5E7CEeE_BbQC5kaB2iQg0Q0=s0-d-e1-ft#http://www.doubleknot.com/openrosters/ShowImage.aspx?3232313238397L33383934363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8380" y="34792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44</xdr:row>
      <xdr:rowOff>0</xdr:rowOff>
    </xdr:from>
    <xdr:to>
      <xdr:col>38</xdr:col>
      <xdr:colOff>167640</xdr:colOff>
      <xdr:row>80</xdr:row>
      <xdr:rowOff>22860</xdr:rowOff>
    </xdr:to>
    <xdr:pic>
      <xdr:nvPicPr>
        <xdr:cNvPr id="1977" name="Picture 1">
          <a:extLst>
            <a:ext uri="{FF2B5EF4-FFF2-40B4-BE49-F238E27FC236}">
              <a16:creationId xmlns:a16="http://schemas.microsoft.com/office/drawing/2014/main" id="{00000000-0008-0000-0700-0000B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1980" y="8298180"/>
          <a:ext cx="4274820" cy="60655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62</xdr:row>
      <xdr:rowOff>45721</xdr:rowOff>
    </xdr:from>
    <xdr:to>
      <xdr:col>8</xdr:col>
      <xdr:colOff>234621</xdr:colOff>
      <xdr:row>95</xdr:row>
      <xdr:rowOff>106681</xdr:rowOff>
    </xdr:to>
    <xdr:pic>
      <xdr:nvPicPr>
        <xdr:cNvPr id="4" name="Picture 3">
          <a:extLst>
            <a:ext uri="{FF2B5EF4-FFF2-40B4-BE49-F238E27FC236}">
              <a16:creationId xmlns:a16="http://schemas.microsoft.com/office/drawing/2014/main" id="{9905E944-A8E4-44CD-AADF-0C6850C58E35}"/>
            </a:ext>
          </a:extLst>
        </xdr:cNvPr>
        <xdr:cNvPicPr>
          <a:picLocks noChangeAspect="1"/>
        </xdr:cNvPicPr>
      </xdr:nvPicPr>
      <xdr:blipFill>
        <a:blip xmlns:r="http://schemas.openxmlformats.org/officeDocument/2006/relationships" r:embed="rId2"/>
        <a:stretch>
          <a:fillRect/>
        </a:stretch>
      </xdr:blipFill>
      <xdr:spPr>
        <a:xfrm>
          <a:off x="0" y="10698481"/>
          <a:ext cx="5461941" cy="5593080"/>
        </a:xfrm>
        <a:prstGeom prst="rect">
          <a:avLst/>
        </a:prstGeom>
      </xdr:spPr>
    </xdr:pic>
    <xdr:clientData/>
  </xdr:twoCellAnchor>
  <xdr:twoCellAnchor editAs="oneCell">
    <xdr:from>
      <xdr:col>14</xdr:col>
      <xdr:colOff>22860</xdr:colOff>
      <xdr:row>63</xdr:row>
      <xdr:rowOff>129540</xdr:rowOff>
    </xdr:from>
    <xdr:to>
      <xdr:col>22</xdr:col>
      <xdr:colOff>180376</xdr:colOff>
      <xdr:row>93</xdr:row>
      <xdr:rowOff>5102</xdr:rowOff>
    </xdr:to>
    <xdr:pic>
      <xdr:nvPicPr>
        <xdr:cNvPr id="5" name="Picture 4">
          <a:extLst>
            <a:ext uri="{FF2B5EF4-FFF2-40B4-BE49-F238E27FC236}">
              <a16:creationId xmlns:a16="http://schemas.microsoft.com/office/drawing/2014/main" id="{3D39E858-E0D2-4882-89BE-730D9DB602E8}"/>
            </a:ext>
          </a:extLst>
        </xdr:cNvPr>
        <xdr:cNvPicPr>
          <a:picLocks noChangeAspect="1"/>
        </xdr:cNvPicPr>
      </xdr:nvPicPr>
      <xdr:blipFill>
        <a:blip xmlns:r="http://schemas.openxmlformats.org/officeDocument/2006/relationships" r:embed="rId3"/>
        <a:stretch>
          <a:fillRect/>
        </a:stretch>
      </xdr:blipFill>
      <xdr:spPr>
        <a:xfrm>
          <a:off x="5829300" y="10949940"/>
          <a:ext cx="4790476" cy="49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uts%20as%20of%2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ts as of 3-22"/>
      <sheetName val="Sheet1"/>
    </sheetNames>
    <sheetDataSet>
      <sheetData sheetId="0">
        <row r="3">
          <cell r="A3" t="str">
            <v>Albanese</v>
          </cell>
          <cell r="B3" t="str">
            <v>Nathan</v>
          </cell>
          <cell r="C3" t="str">
            <v>36875 Howard road</v>
          </cell>
          <cell r="D3" t="str">
            <v/>
          </cell>
          <cell r="E3" t="str">
            <v>Farmington Hills</v>
          </cell>
          <cell r="F3" t="str">
            <v>MI</v>
          </cell>
          <cell r="G3">
            <v>48331</v>
          </cell>
          <cell r="H3" t="str">
            <v>248-835-3606</v>
          </cell>
          <cell r="J3" t="str">
            <v/>
          </cell>
          <cell r="L3" t="str">
            <v>Paul Bunyan</v>
          </cell>
        </row>
        <row r="4">
          <cell r="A4" t="str">
            <v>Alexander</v>
          </cell>
          <cell r="B4" t="str">
            <v>George</v>
          </cell>
          <cell r="C4" t="str">
            <v>13100 Balfour</v>
          </cell>
          <cell r="D4" t="str">
            <v/>
          </cell>
          <cell r="E4" t="str">
            <v>Huntington Woods</v>
          </cell>
          <cell r="F4" t="str">
            <v>MI</v>
          </cell>
          <cell r="G4">
            <v>480701701</v>
          </cell>
          <cell r="H4" t="str">
            <v>(248)336-0032</v>
          </cell>
          <cell r="J4" t="str">
            <v/>
          </cell>
          <cell r="L4" t="str">
            <v>Swole Swine</v>
          </cell>
        </row>
        <row r="5">
          <cell r="A5" t="str">
            <v>Aspinall</v>
          </cell>
          <cell r="B5" t="str">
            <v>Charlie</v>
          </cell>
          <cell r="C5" t="str">
            <v>38373 Lana Ct</v>
          </cell>
          <cell r="D5" t="str">
            <v/>
          </cell>
          <cell r="E5" t="str">
            <v>Farmington Hills</v>
          </cell>
          <cell r="F5" t="str">
            <v>MI</v>
          </cell>
          <cell r="G5">
            <v>48335</v>
          </cell>
          <cell r="H5" t="str">
            <v>248-880-8662</v>
          </cell>
          <cell r="J5" t="str">
            <v/>
          </cell>
          <cell r="L5" t="str">
            <v>Scouts in Training</v>
          </cell>
        </row>
        <row r="6">
          <cell r="A6" t="str">
            <v>Baca Mora</v>
          </cell>
          <cell r="B6" t="str">
            <v>Said</v>
          </cell>
          <cell r="C6" t="str">
            <v>3994 Wexford Dr</v>
          </cell>
          <cell r="D6" t="str">
            <v/>
          </cell>
          <cell r="E6" t="str">
            <v>Wixom</v>
          </cell>
          <cell r="F6" t="str">
            <v>MI</v>
          </cell>
          <cell r="G6">
            <v>48393</v>
          </cell>
          <cell r="H6" t="str">
            <v>248-574-1328</v>
          </cell>
          <cell r="J6" t="str">
            <v>rodolfobacap@gmail.com</v>
          </cell>
          <cell r="L6" t="str">
            <v>Ax men</v>
          </cell>
        </row>
        <row r="7">
          <cell r="A7" t="str">
            <v>Baker</v>
          </cell>
          <cell r="B7" t="str">
            <v>Sean</v>
          </cell>
          <cell r="C7" t="str">
            <v>34719 Bunker Hill</v>
          </cell>
          <cell r="D7" t="str">
            <v/>
          </cell>
          <cell r="E7" t="str">
            <v>Farmington Hills</v>
          </cell>
          <cell r="F7" t="str">
            <v>MI</v>
          </cell>
          <cell r="G7">
            <v>48331</v>
          </cell>
          <cell r="H7" t="str">
            <v>(248)553-4612</v>
          </cell>
          <cell r="J7" t="str">
            <v/>
          </cell>
          <cell r="L7" t="str">
            <v>Pragmatic Paddlefish</v>
          </cell>
        </row>
        <row r="8">
          <cell r="A8" t="str">
            <v>Bamber</v>
          </cell>
          <cell r="B8" t="str">
            <v>Wyatt</v>
          </cell>
          <cell r="C8" t="str">
            <v>36650 Howard Rd</v>
          </cell>
          <cell r="D8" t="str">
            <v/>
          </cell>
          <cell r="E8" t="str">
            <v>Farmington Hills</v>
          </cell>
          <cell r="F8" t="str">
            <v>MI</v>
          </cell>
          <cell r="G8">
            <v>48331</v>
          </cell>
          <cell r="H8" t="str">
            <v>313-670-8604</v>
          </cell>
          <cell r="J8" t="str">
            <v/>
          </cell>
          <cell r="L8" t="str">
            <v>Scouts in Training</v>
          </cell>
        </row>
        <row r="9">
          <cell r="A9" t="str">
            <v>Bloomfield</v>
          </cell>
          <cell r="B9" t="str">
            <v>Scott</v>
          </cell>
          <cell r="C9" t="str">
            <v>22218 Arbor Lane</v>
          </cell>
          <cell r="D9" t="str">
            <v/>
          </cell>
          <cell r="E9" t="str">
            <v>Farmington</v>
          </cell>
          <cell r="F9" t="str">
            <v>MI</v>
          </cell>
          <cell r="G9">
            <v>48336</v>
          </cell>
          <cell r="H9" t="str">
            <v>(248)474-9650</v>
          </cell>
          <cell r="J9" t="str">
            <v/>
          </cell>
          <cell r="L9" t="str">
            <v>Swole Swine</v>
          </cell>
        </row>
        <row r="10">
          <cell r="A10" t="str">
            <v>Carpenter Crawford</v>
          </cell>
          <cell r="B10" t="str">
            <v>Nathan</v>
          </cell>
          <cell r="C10" t="str">
            <v>22095 W. Brandon</v>
          </cell>
          <cell r="D10" t="str">
            <v/>
          </cell>
          <cell r="E10" t="str">
            <v>Farmington Hills</v>
          </cell>
          <cell r="F10" t="str">
            <v>MI</v>
          </cell>
          <cell r="G10">
            <v>48336</v>
          </cell>
          <cell r="H10" t="str">
            <v>(248)798-6540</v>
          </cell>
          <cell r="J10" t="str">
            <v>nathancarpentercrawford@gmail.com</v>
          </cell>
          <cell r="L10" t="str">
            <v>Pragmatic Paddlefish</v>
          </cell>
        </row>
        <row r="11">
          <cell r="A11" t="str">
            <v>Carrizales</v>
          </cell>
          <cell r="B11" t="str">
            <v>Ian</v>
          </cell>
          <cell r="C11" t="str">
            <v>2466 Yasmin</v>
          </cell>
          <cell r="D11" t="str">
            <v/>
          </cell>
          <cell r="E11" t="str">
            <v>Commerce Twp</v>
          </cell>
          <cell r="F11" t="str">
            <v>MI</v>
          </cell>
          <cell r="G11">
            <v>48382</v>
          </cell>
          <cell r="H11" t="str">
            <v>(248)714-9427</v>
          </cell>
          <cell r="J11" t="str">
            <v/>
          </cell>
          <cell r="L11" t="str">
            <v>Pragmatic Paddlefish</v>
          </cell>
        </row>
        <row r="12">
          <cell r="A12" t="str">
            <v>Choma</v>
          </cell>
          <cell r="B12" t="str">
            <v>Arthur</v>
          </cell>
          <cell r="C12" t="str">
            <v>7129 Magnolia Ln</v>
          </cell>
          <cell r="D12" t="str">
            <v/>
          </cell>
          <cell r="E12" t="str">
            <v>Waterford</v>
          </cell>
          <cell r="F12" t="str">
            <v>MI</v>
          </cell>
          <cell r="G12">
            <v>48327</v>
          </cell>
          <cell r="H12" t="str">
            <v>248-515-6458</v>
          </cell>
          <cell r="J12" t="str">
            <v/>
          </cell>
          <cell r="L12" t="str">
            <v>Scouts in Training</v>
          </cell>
        </row>
        <row r="13">
          <cell r="A13" t="str">
            <v>Choma</v>
          </cell>
          <cell r="B13" t="str">
            <v>Mark</v>
          </cell>
          <cell r="C13" t="str">
            <v>7129 Magnolia Ln</v>
          </cell>
          <cell r="D13" t="str">
            <v/>
          </cell>
          <cell r="E13" t="str">
            <v>Waterford</v>
          </cell>
          <cell r="F13" t="str">
            <v>MI</v>
          </cell>
          <cell r="G13">
            <v>48327</v>
          </cell>
          <cell r="H13" t="str">
            <v>248-515-6458</v>
          </cell>
          <cell r="J13" t="str">
            <v/>
          </cell>
          <cell r="L13" t="str">
            <v>Nuclear Narwhals</v>
          </cell>
        </row>
        <row r="14">
          <cell r="A14" t="str">
            <v>Cook</v>
          </cell>
          <cell r="B14" t="str">
            <v>Zane</v>
          </cell>
          <cell r="C14" t="str">
            <v>25224 Bridlepath</v>
          </cell>
          <cell r="D14" t="str">
            <v/>
          </cell>
          <cell r="E14" t="str">
            <v>Farmington Hills</v>
          </cell>
          <cell r="F14" t="str">
            <v>MI</v>
          </cell>
          <cell r="G14">
            <v>48335</v>
          </cell>
          <cell r="H14" t="str">
            <v>614-354-6524</v>
          </cell>
          <cell r="J14" t="str">
            <v/>
          </cell>
          <cell r="L14" t="str">
            <v>Nuclear Narwhals</v>
          </cell>
        </row>
        <row r="15">
          <cell r="A15" t="str">
            <v>Cowell</v>
          </cell>
          <cell r="B15" t="str">
            <v>Kent</v>
          </cell>
          <cell r="C15" t="str">
            <v>21198 Goldsmith</v>
          </cell>
          <cell r="D15" t="str">
            <v/>
          </cell>
          <cell r="E15" t="str">
            <v>Farmington Hills</v>
          </cell>
          <cell r="F15" t="str">
            <v>MI</v>
          </cell>
          <cell r="G15">
            <v>48335</v>
          </cell>
          <cell r="H15" t="str">
            <v>224-944-1494</v>
          </cell>
          <cell r="J15" t="str">
            <v>KentGCowell@gmail.com</v>
          </cell>
          <cell r="L15" t="str">
            <v>Nuclear Narwhals</v>
          </cell>
        </row>
        <row r="16">
          <cell r="A16" t="str">
            <v>Eagle</v>
          </cell>
          <cell r="B16" t="str">
            <v>Alex</v>
          </cell>
          <cell r="C16" t="str">
            <v>23500 Middlebelt</v>
          </cell>
          <cell r="D16" t="str">
            <v/>
          </cell>
          <cell r="E16" t="str">
            <v>Farmington Hills</v>
          </cell>
          <cell r="F16" t="str">
            <v>MI</v>
          </cell>
          <cell r="G16">
            <v>48336</v>
          </cell>
          <cell r="H16" t="str">
            <v>(248)752-2992</v>
          </cell>
          <cell r="J16" t="str">
            <v/>
          </cell>
          <cell r="L16" t="str">
            <v>Paul Bunyan</v>
          </cell>
        </row>
        <row r="17">
          <cell r="A17" t="str">
            <v>Eagle</v>
          </cell>
          <cell r="B17" t="str">
            <v>Andrew</v>
          </cell>
          <cell r="C17" t="str">
            <v>23500 Middlebelt Road</v>
          </cell>
          <cell r="D17" t="str">
            <v/>
          </cell>
          <cell r="E17" t="str">
            <v>Farmington Hills</v>
          </cell>
          <cell r="F17" t="str">
            <v>MI</v>
          </cell>
          <cell r="G17">
            <v>48336</v>
          </cell>
          <cell r="H17" t="str">
            <v>248-752-2992</v>
          </cell>
          <cell r="J17" t="str">
            <v/>
          </cell>
          <cell r="L17" t="str">
            <v>Paul Bunyan</v>
          </cell>
        </row>
        <row r="18">
          <cell r="A18" t="str">
            <v>Eruppakkattu</v>
          </cell>
          <cell r="B18" t="str">
            <v>Matt</v>
          </cell>
          <cell r="C18" t="str">
            <v>36612 Lansbury Ln</v>
          </cell>
          <cell r="D18" t="str">
            <v/>
          </cell>
          <cell r="E18" t="str">
            <v>Farmington</v>
          </cell>
          <cell r="F18" t="str">
            <v>MI</v>
          </cell>
          <cell r="G18">
            <v>48335</v>
          </cell>
          <cell r="H18" t="str">
            <v>616-848-0411</v>
          </cell>
          <cell r="J18" t="str">
            <v/>
          </cell>
          <cell r="L18" t="str">
            <v>Kings Men</v>
          </cell>
        </row>
        <row r="19">
          <cell r="A19" t="str">
            <v>Gafarov</v>
          </cell>
          <cell r="B19" t="str">
            <v>Daniel</v>
          </cell>
          <cell r="C19" t="str">
            <v>32050 Grand River</v>
          </cell>
          <cell r="D19" t="str">
            <v>Farmington</v>
          </cell>
          <cell r="E19" t="str">
            <v>Farmington</v>
          </cell>
          <cell r="F19" t="str">
            <v>MI</v>
          </cell>
          <cell r="G19">
            <v>48336</v>
          </cell>
          <cell r="H19" t="str">
            <v>248-231-8264</v>
          </cell>
          <cell r="J19" t="str">
            <v/>
          </cell>
          <cell r="L19" t="str">
            <v>Swole Swine</v>
          </cell>
        </row>
        <row r="20">
          <cell r="A20" t="str">
            <v>Garlinghouse</v>
          </cell>
          <cell r="B20" t="str">
            <v>Michael</v>
          </cell>
          <cell r="C20" t="str">
            <v>3172 Thimbleberry</v>
          </cell>
          <cell r="D20" t="str">
            <v/>
          </cell>
          <cell r="E20" t="str">
            <v>Wixom</v>
          </cell>
          <cell r="F20" t="str">
            <v>MI</v>
          </cell>
          <cell r="G20">
            <v>48393</v>
          </cell>
          <cell r="H20" t="str">
            <v>248-313-9357</v>
          </cell>
          <cell r="J20" t="str">
            <v/>
          </cell>
          <cell r="L20" t="str">
            <v>Kings Men</v>
          </cell>
        </row>
        <row r="21">
          <cell r="A21" t="str">
            <v>Genslak</v>
          </cell>
          <cell r="B21" t="str">
            <v>Noah</v>
          </cell>
          <cell r="C21" t="str">
            <v>25127 Lyncastle St</v>
          </cell>
          <cell r="D21" t="str">
            <v/>
          </cell>
          <cell r="E21" t="str">
            <v>Farmington Hills</v>
          </cell>
          <cell r="F21" t="str">
            <v>MI</v>
          </cell>
          <cell r="G21">
            <v>48336</v>
          </cell>
          <cell r="H21" t="str">
            <v>248-705-8102</v>
          </cell>
          <cell r="J21" t="str">
            <v/>
          </cell>
          <cell r="L21" t="str">
            <v>Fire Fox</v>
          </cell>
        </row>
        <row r="22">
          <cell r="A22" t="str">
            <v>Goldstraw</v>
          </cell>
          <cell r="B22" t="str">
            <v>Charlie</v>
          </cell>
          <cell r="C22" t="str">
            <v>22208 Averhill St</v>
          </cell>
          <cell r="D22" t="str">
            <v>Farmington Hills</v>
          </cell>
          <cell r="E22" t="str">
            <v>Farmington Hills</v>
          </cell>
          <cell r="F22" t="str">
            <v>MI</v>
          </cell>
          <cell r="G22">
            <v>48336</v>
          </cell>
          <cell r="H22" t="str">
            <v>248-208-9857</v>
          </cell>
          <cell r="J22" t="str">
            <v/>
          </cell>
          <cell r="L22" t="str">
            <v>Moose</v>
          </cell>
        </row>
        <row r="23">
          <cell r="A23" t="str">
            <v>Gonzalez</v>
          </cell>
          <cell r="B23" t="str">
            <v>Fernando</v>
          </cell>
          <cell r="C23" t="str">
            <v>501 Natures Cove Ct</v>
          </cell>
          <cell r="D23" t="str">
            <v/>
          </cell>
          <cell r="E23" t="str">
            <v>Wixom</v>
          </cell>
          <cell r="F23" t="str">
            <v>MI</v>
          </cell>
          <cell r="G23">
            <v>48393</v>
          </cell>
          <cell r="H23" t="str">
            <v>(248)926-5423</v>
          </cell>
          <cell r="J23" t="str">
            <v/>
          </cell>
          <cell r="L23" t="str">
            <v>Paul Bunyan</v>
          </cell>
        </row>
        <row r="24">
          <cell r="A24" t="str">
            <v>Hill</v>
          </cell>
          <cell r="B24" t="str">
            <v>Zachary</v>
          </cell>
          <cell r="C24" t="str">
            <v>1900 Blue Stone Ln</v>
          </cell>
          <cell r="D24" t="str">
            <v/>
          </cell>
          <cell r="E24" t="str">
            <v>Commerce Twp</v>
          </cell>
          <cell r="F24" t="str">
            <v>MI</v>
          </cell>
          <cell r="G24">
            <v>48390</v>
          </cell>
          <cell r="H24" t="str">
            <v>(248)960-3936</v>
          </cell>
          <cell r="J24" t="str">
            <v/>
          </cell>
          <cell r="L24" t="str">
            <v>Swole Swine</v>
          </cell>
        </row>
        <row r="25">
          <cell r="A25" t="str">
            <v>Hooker</v>
          </cell>
          <cell r="B25" t="str">
            <v>Josh</v>
          </cell>
          <cell r="C25" t="str">
            <v>60618 Mary Lane</v>
          </cell>
          <cell r="D25" t="str">
            <v/>
          </cell>
          <cell r="E25" t="str">
            <v>South Lyon</v>
          </cell>
          <cell r="F25" t="str">
            <v>MI</v>
          </cell>
          <cell r="G25">
            <v>48178</v>
          </cell>
          <cell r="H25" t="str">
            <v>(248)437-4215</v>
          </cell>
          <cell r="J25" t="str">
            <v/>
          </cell>
          <cell r="L25" t="str">
            <v>Paul Bunyan</v>
          </cell>
        </row>
        <row r="26">
          <cell r="A26" t="str">
            <v>Hooker</v>
          </cell>
          <cell r="B26" t="str">
            <v>Nathan</v>
          </cell>
          <cell r="C26" t="str">
            <v>60618 Mary Lane</v>
          </cell>
          <cell r="D26" t="str">
            <v/>
          </cell>
          <cell r="E26" t="str">
            <v>South Lyon</v>
          </cell>
          <cell r="F26" t="str">
            <v>MI</v>
          </cell>
          <cell r="G26">
            <v>48178</v>
          </cell>
          <cell r="H26" t="str">
            <v>(248)437-4215</v>
          </cell>
          <cell r="J26" t="str">
            <v/>
          </cell>
          <cell r="L26" t="str">
            <v>Pragmatic Paddlefish</v>
          </cell>
        </row>
        <row r="27">
          <cell r="A27" t="str">
            <v>Horiguchi</v>
          </cell>
          <cell r="B27" t="str">
            <v>Kouta</v>
          </cell>
          <cell r="C27" t="str">
            <v>41390 Clinton Dr.</v>
          </cell>
          <cell r="D27" t="str">
            <v/>
          </cell>
          <cell r="E27" t="str">
            <v>Novi</v>
          </cell>
          <cell r="F27" t="str">
            <v>MI</v>
          </cell>
          <cell r="G27">
            <v>48377</v>
          </cell>
          <cell r="H27" t="str">
            <v>248-835-2309</v>
          </cell>
          <cell r="J27" t="str">
            <v>koutahoriguchi0119@gmail.com</v>
          </cell>
          <cell r="L27" t="str">
            <v>Paul Bunyan</v>
          </cell>
        </row>
        <row r="28">
          <cell r="A28" t="str">
            <v>Imel</v>
          </cell>
          <cell r="B28" t="str">
            <v>Edison</v>
          </cell>
          <cell r="C28" t="str">
            <v>28164 Wildwood Trail</v>
          </cell>
          <cell r="D28" t="str">
            <v/>
          </cell>
          <cell r="E28" t="str">
            <v>Farmington Hills</v>
          </cell>
          <cell r="F28" t="str">
            <v>MI</v>
          </cell>
          <cell r="G28">
            <v>48336</v>
          </cell>
          <cell r="H28" t="str">
            <v>(248)508-7922</v>
          </cell>
          <cell r="J28" t="str">
            <v>HappyCactus06@gmail.com</v>
          </cell>
          <cell r="L28" t="str">
            <v>Paul Bunyan</v>
          </cell>
        </row>
        <row r="29">
          <cell r="A29" t="str">
            <v>Imel</v>
          </cell>
          <cell r="B29" t="str">
            <v>Franklin</v>
          </cell>
          <cell r="C29" t="str">
            <v>28164 Wildwood Trail</v>
          </cell>
          <cell r="D29" t="str">
            <v/>
          </cell>
          <cell r="E29" t="str">
            <v>Farmington Hills</v>
          </cell>
          <cell r="F29" t="str">
            <v>MI</v>
          </cell>
          <cell r="G29">
            <v>48336</v>
          </cell>
          <cell r="H29" t="str">
            <v>248-508-7328</v>
          </cell>
          <cell r="J29" t="str">
            <v/>
          </cell>
          <cell r="L29" t="str">
            <v>Nuclear Narwhals</v>
          </cell>
        </row>
        <row r="30">
          <cell r="A30" t="str">
            <v>Jiang</v>
          </cell>
          <cell r="B30" t="str">
            <v>Alexander</v>
          </cell>
          <cell r="C30" t="str">
            <v>36652 Saxony</v>
          </cell>
          <cell r="D30" t="str">
            <v/>
          </cell>
          <cell r="E30" t="str">
            <v>Farmington</v>
          </cell>
          <cell r="F30" t="str">
            <v>MI</v>
          </cell>
          <cell r="G30">
            <v>48335</v>
          </cell>
          <cell r="H30" t="str">
            <v>(248)615-8968</v>
          </cell>
          <cell r="J30" t="str">
            <v/>
          </cell>
          <cell r="L30" t="str">
            <v>Paul Bunyan</v>
          </cell>
        </row>
        <row r="31">
          <cell r="A31" t="str">
            <v>Kelley</v>
          </cell>
          <cell r="B31" t="str">
            <v>Isaac</v>
          </cell>
          <cell r="C31" t="str">
            <v>29315 Douglas Dr.</v>
          </cell>
          <cell r="D31" t="str">
            <v/>
          </cell>
          <cell r="E31" t="str">
            <v>Novi</v>
          </cell>
          <cell r="F31" t="str">
            <v>MI</v>
          </cell>
          <cell r="G31">
            <v>48377</v>
          </cell>
          <cell r="H31" t="str">
            <v>816-352-5619</v>
          </cell>
          <cell r="J31" t="str">
            <v>alfagamez101907@gmail.com</v>
          </cell>
          <cell r="L31" t="str">
            <v>Ax men</v>
          </cell>
        </row>
        <row r="32">
          <cell r="A32" t="str">
            <v>Kenna</v>
          </cell>
          <cell r="B32" t="str">
            <v>Brayden</v>
          </cell>
          <cell r="C32" t="str">
            <v>23350 Barfield St</v>
          </cell>
          <cell r="D32" t="str">
            <v/>
          </cell>
          <cell r="E32" t="str">
            <v>Farmington Hills</v>
          </cell>
          <cell r="F32" t="str">
            <v>MI</v>
          </cell>
          <cell r="G32">
            <v>48336</v>
          </cell>
          <cell r="H32" t="str">
            <v>(248)535-7476</v>
          </cell>
          <cell r="J32" t="str">
            <v/>
          </cell>
          <cell r="L32" t="str">
            <v>Scouts in Training</v>
          </cell>
        </row>
        <row r="33">
          <cell r="A33" t="str">
            <v>Kent</v>
          </cell>
          <cell r="B33" t="str">
            <v>Zaine</v>
          </cell>
          <cell r="C33" t="str">
            <v>28111 Gettysburg</v>
          </cell>
          <cell r="D33" t="str">
            <v/>
          </cell>
          <cell r="E33" t="str">
            <v>Farmington Hills</v>
          </cell>
          <cell r="F33" t="str">
            <v>MI</v>
          </cell>
          <cell r="G33">
            <v>48331</v>
          </cell>
          <cell r="H33" t="str">
            <v>(248)994-0704</v>
          </cell>
          <cell r="J33" t="str">
            <v/>
          </cell>
          <cell r="L33" t="str">
            <v>Pragmatic Paddlefish</v>
          </cell>
        </row>
        <row r="34">
          <cell r="A34" t="str">
            <v>Klawender</v>
          </cell>
          <cell r="B34" t="str">
            <v>Norman</v>
          </cell>
          <cell r="C34" t="str">
            <v>21799 Cass St</v>
          </cell>
          <cell r="D34" t="str">
            <v/>
          </cell>
          <cell r="E34" t="str">
            <v>Farmington Hills</v>
          </cell>
          <cell r="F34" t="str">
            <v>MI</v>
          </cell>
          <cell r="G34">
            <v>48335</v>
          </cell>
          <cell r="H34" t="str">
            <v>(734)560-1810</v>
          </cell>
          <cell r="J34" t="str">
            <v>nklawenderjr@gmail.com</v>
          </cell>
          <cell r="L34" t="str">
            <v>Swole Swine</v>
          </cell>
        </row>
        <row r="35">
          <cell r="A35" t="str">
            <v>Koponen</v>
          </cell>
          <cell r="B35" t="str">
            <v>Viitaliiy</v>
          </cell>
          <cell r="C35" t="str">
            <v>22973 Mayfield Av</v>
          </cell>
          <cell r="D35" t="str">
            <v/>
          </cell>
          <cell r="E35" t="str">
            <v>Farmington</v>
          </cell>
          <cell r="F35" t="str">
            <v>MI</v>
          </cell>
          <cell r="G35">
            <v>48336</v>
          </cell>
          <cell r="H35" t="str">
            <v>(248)426-7319</v>
          </cell>
          <cell r="J35" t="str">
            <v/>
          </cell>
          <cell r="L35" t="str">
            <v>Paul Bunyan</v>
          </cell>
        </row>
        <row r="36">
          <cell r="A36" t="str">
            <v>Kyles</v>
          </cell>
          <cell r="B36" t="str">
            <v>Kevin</v>
          </cell>
          <cell r="C36" t="str">
            <v>35510 Bridlepath Lane</v>
          </cell>
          <cell r="D36" t="str">
            <v/>
          </cell>
          <cell r="E36" t="str">
            <v>Farmington Hills</v>
          </cell>
          <cell r="F36" t="str">
            <v>MI</v>
          </cell>
          <cell r="G36">
            <v>48335</v>
          </cell>
          <cell r="H36" t="str">
            <v>(248)763-8277</v>
          </cell>
          <cell r="J36" t="str">
            <v/>
          </cell>
          <cell r="L36" t="str">
            <v>Paul Bunyan</v>
          </cell>
        </row>
        <row r="37">
          <cell r="A37" t="str">
            <v>Leckenby</v>
          </cell>
          <cell r="B37" t="str">
            <v>Charles</v>
          </cell>
          <cell r="C37" t="str">
            <v>23863 Beacon Drive</v>
          </cell>
          <cell r="D37" t="str">
            <v/>
          </cell>
          <cell r="E37" t="str">
            <v>Farmington Hills</v>
          </cell>
          <cell r="F37" t="str">
            <v>MI</v>
          </cell>
          <cell r="G37">
            <v>48336</v>
          </cell>
          <cell r="H37" t="str">
            <v>248-508-7319</v>
          </cell>
          <cell r="J37" t="str">
            <v/>
          </cell>
          <cell r="L37" t="str">
            <v>Fire Fox</v>
          </cell>
        </row>
        <row r="38">
          <cell r="A38" t="str">
            <v>Lindman</v>
          </cell>
          <cell r="B38" t="str">
            <v>Cecilia</v>
          </cell>
          <cell r="C38" t="str">
            <v>32255 Leelane</v>
          </cell>
          <cell r="D38" t="str">
            <v/>
          </cell>
          <cell r="E38" t="str">
            <v>Farmington Hills</v>
          </cell>
          <cell r="F38" t="str">
            <v>MI</v>
          </cell>
          <cell r="G38">
            <v>48336</v>
          </cell>
          <cell r="H38" t="str">
            <v>248-505-8213</v>
          </cell>
          <cell r="J38" t="str">
            <v/>
          </cell>
          <cell r="L38" t="str">
            <v>Moose</v>
          </cell>
        </row>
        <row r="39">
          <cell r="A39" t="str">
            <v>Lindman</v>
          </cell>
          <cell r="B39" t="str">
            <v>Jackson</v>
          </cell>
          <cell r="C39" t="str">
            <v>32255 Leelane</v>
          </cell>
          <cell r="D39" t="str">
            <v/>
          </cell>
          <cell r="E39" t="str">
            <v>Farmington Hills</v>
          </cell>
          <cell r="F39" t="str">
            <v>MI</v>
          </cell>
          <cell r="G39">
            <v>48336</v>
          </cell>
          <cell r="H39" t="str">
            <v>248-505-8213</v>
          </cell>
          <cell r="J39" t="str">
            <v/>
          </cell>
          <cell r="L39" t="str">
            <v>Fire Fox</v>
          </cell>
        </row>
        <row r="40">
          <cell r="A40" t="str">
            <v>Luke</v>
          </cell>
          <cell r="B40" t="str">
            <v>Brandon</v>
          </cell>
          <cell r="C40" t="str">
            <v>31880 Hull Ave</v>
          </cell>
          <cell r="D40" t="str">
            <v/>
          </cell>
          <cell r="E40" t="str">
            <v>Farmington Hills</v>
          </cell>
          <cell r="F40" t="str">
            <v>MI</v>
          </cell>
          <cell r="G40">
            <v>48336</v>
          </cell>
          <cell r="H40" t="str">
            <v>248-252-8021</v>
          </cell>
          <cell r="J40" t="str">
            <v/>
          </cell>
          <cell r="L40" t="str">
            <v>Kings Men</v>
          </cell>
        </row>
        <row r="41">
          <cell r="A41" t="str">
            <v>Makowski</v>
          </cell>
          <cell r="B41" t="str">
            <v>Matthew</v>
          </cell>
          <cell r="C41" t="str">
            <v>30604 Shiawassee Rd</v>
          </cell>
          <cell r="D41" t="str">
            <v/>
          </cell>
          <cell r="E41" t="str">
            <v>Farmington Hills</v>
          </cell>
          <cell r="F41" t="str">
            <v>MI</v>
          </cell>
          <cell r="G41">
            <v>48336</v>
          </cell>
          <cell r="H41" t="str">
            <v>248-840-6573</v>
          </cell>
          <cell r="J41" t="str">
            <v/>
          </cell>
          <cell r="L41" t="str">
            <v>Scouts in Training</v>
          </cell>
        </row>
        <row r="42">
          <cell r="A42" t="str">
            <v>Malisow</v>
          </cell>
          <cell r="B42" t="str">
            <v>Calvin</v>
          </cell>
          <cell r="C42" t="str">
            <v>1698 Bolton</v>
          </cell>
          <cell r="D42" t="str">
            <v/>
          </cell>
          <cell r="E42" t="str">
            <v>Walled Lake</v>
          </cell>
          <cell r="F42" t="str">
            <v>MI</v>
          </cell>
          <cell r="G42">
            <v>48390</v>
          </cell>
          <cell r="H42" t="str">
            <v>(248)624-6314</v>
          </cell>
          <cell r="J42" t="str">
            <v/>
          </cell>
          <cell r="L42" t="str">
            <v>Swole Swine</v>
          </cell>
        </row>
        <row r="43">
          <cell r="A43" t="str">
            <v>Manninen</v>
          </cell>
          <cell r="B43" t="str">
            <v>Autumn</v>
          </cell>
          <cell r="C43" t="str">
            <v>23215 Violet St</v>
          </cell>
          <cell r="D43" t="str">
            <v/>
          </cell>
          <cell r="E43" t="str">
            <v>Farmington</v>
          </cell>
          <cell r="F43" t="str">
            <v>MI</v>
          </cell>
          <cell r="G43">
            <v>48336</v>
          </cell>
          <cell r="H43" t="str">
            <v>248-525-0590</v>
          </cell>
          <cell r="J43" t="str">
            <v/>
          </cell>
          <cell r="L43" t="str">
            <v>Moose</v>
          </cell>
        </row>
        <row r="44">
          <cell r="A44" t="str">
            <v>Miryala</v>
          </cell>
          <cell r="B44" t="str">
            <v>Tarun</v>
          </cell>
          <cell r="C44" t="str">
            <v>30074 Willow Ct.</v>
          </cell>
          <cell r="D44" t="str">
            <v/>
          </cell>
          <cell r="E44" t="str">
            <v>Farmington Hills</v>
          </cell>
          <cell r="F44" t="str">
            <v>MI</v>
          </cell>
          <cell r="G44">
            <v>48331</v>
          </cell>
          <cell r="H44" t="str">
            <v/>
          </cell>
          <cell r="J44" t="str">
            <v/>
          </cell>
          <cell r="L44" t="str">
            <v>Pragmatic Paddlefish</v>
          </cell>
        </row>
        <row r="45">
          <cell r="A45" t="str">
            <v>Mullins</v>
          </cell>
          <cell r="B45" t="str">
            <v>Ethan</v>
          </cell>
          <cell r="C45" t="str">
            <v>32425 Dohany Dr</v>
          </cell>
          <cell r="D45" t="str">
            <v/>
          </cell>
          <cell r="E45" t="str">
            <v>Farmington Hills</v>
          </cell>
          <cell r="F45" t="str">
            <v>MI</v>
          </cell>
          <cell r="G45">
            <v>48336</v>
          </cell>
          <cell r="H45" t="str">
            <v>248-763-3735</v>
          </cell>
          <cell r="J45" t="str">
            <v>emily.mullins@henkel.com</v>
          </cell>
          <cell r="L45" t="str">
            <v>Fire Fox</v>
          </cell>
        </row>
        <row r="46">
          <cell r="A46" t="str">
            <v>Pamidimukkala</v>
          </cell>
          <cell r="B46" t="str">
            <v>Madhav</v>
          </cell>
          <cell r="C46" t="str">
            <v>38352 Churchill Ln</v>
          </cell>
          <cell r="D46" t="str">
            <v/>
          </cell>
          <cell r="E46" t="str">
            <v>Farmington Hills</v>
          </cell>
          <cell r="F46" t="str">
            <v>MI</v>
          </cell>
          <cell r="G46">
            <v>48331</v>
          </cell>
          <cell r="H46" t="str">
            <v>248-346-3111</v>
          </cell>
          <cell r="J46" t="str">
            <v/>
          </cell>
          <cell r="L46" t="str">
            <v>Scouts in Training</v>
          </cell>
        </row>
        <row r="47">
          <cell r="A47" t="str">
            <v>Perinpanayagam</v>
          </cell>
          <cell r="B47" t="str">
            <v>Jeremy</v>
          </cell>
          <cell r="C47" t="str">
            <v>27424 Rosewood Ct.</v>
          </cell>
          <cell r="D47" t="str">
            <v/>
          </cell>
          <cell r="E47" t="str">
            <v>Farmington Hills</v>
          </cell>
          <cell r="F47" t="str">
            <v>MI</v>
          </cell>
          <cell r="G47">
            <v>48334</v>
          </cell>
          <cell r="H47" t="str">
            <v>248-436-2814</v>
          </cell>
          <cell r="J47" t="str">
            <v/>
          </cell>
          <cell r="L47" t="str">
            <v>Ax men</v>
          </cell>
        </row>
        <row r="48">
          <cell r="A48" t="str">
            <v>Perinpanayagam</v>
          </cell>
          <cell r="B48" t="str">
            <v>Nathan</v>
          </cell>
          <cell r="C48" t="str">
            <v>27424 Rosewood Ct.</v>
          </cell>
          <cell r="D48" t="str">
            <v/>
          </cell>
          <cell r="E48" t="str">
            <v>Farmington Hills</v>
          </cell>
          <cell r="F48" t="str">
            <v>MI</v>
          </cell>
          <cell r="G48">
            <v>48334</v>
          </cell>
          <cell r="H48" t="str">
            <v>248-436-2814</v>
          </cell>
          <cell r="J48" t="str">
            <v/>
          </cell>
          <cell r="L48" t="str">
            <v>Swole Swine</v>
          </cell>
        </row>
        <row r="49">
          <cell r="A49" t="str">
            <v>Peters</v>
          </cell>
          <cell r="B49" t="str">
            <v>Donald</v>
          </cell>
          <cell r="C49" t="str">
            <v>26400 Meadowview Dr.</v>
          </cell>
          <cell r="D49" t="str">
            <v/>
          </cell>
          <cell r="E49" t="str">
            <v>Farmington Hills</v>
          </cell>
          <cell r="F49" t="str">
            <v>MI</v>
          </cell>
          <cell r="G49">
            <v>48331</v>
          </cell>
          <cell r="H49" t="str">
            <v>(248)478-4709</v>
          </cell>
          <cell r="J49" t="str">
            <v/>
          </cell>
          <cell r="L49" t="str">
            <v>Pragmatic Paddlefish</v>
          </cell>
        </row>
        <row r="50">
          <cell r="A50" t="str">
            <v>Phillips</v>
          </cell>
          <cell r="B50" t="str">
            <v>Cam</v>
          </cell>
          <cell r="C50" t="str">
            <v>30048 Fernhill</v>
          </cell>
          <cell r="D50" t="str">
            <v/>
          </cell>
          <cell r="E50" t="str">
            <v>Farmington Hills</v>
          </cell>
          <cell r="F50" t="str">
            <v>MI</v>
          </cell>
          <cell r="G50">
            <v>48334</v>
          </cell>
          <cell r="H50" t="str">
            <v>734-558-1458</v>
          </cell>
          <cell r="J50" t="str">
            <v/>
          </cell>
          <cell r="L50" t="str">
            <v>Ax men</v>
          </cell>
        </row>
        <row r="51">
          <cell r="A51" t="str">
            <v>Pinnamaraju</v>
          </cell>
          <cell r="B51" t="str">
            <v>Sohan</v>
          </cell>
          <cell r="C51" t="str">
            <v>36851 Blanchard Blvd Apt 202</v>
          </cell>
          <cell r="D51" t="str">
            <v/>
          </cell>
          <cell r="E51" t="str">
            <v>Farmington</v>
          </cell>
          <cell r="F51" t="str">
            <v>MI</v>
          </cell>
          <cell r="G51">
            <v>48335</v>
          </cell>
          <cell r="H51" t="str">
            <v>(248)477-4428</v>
          </cell>
          <cell r="J51" t="str">
            <v>sohanp@outlook.com</v>
          </cell>
          <cell r="L51" t="str">
            <v>Pragmatic Paddlefish</v>
          </cell>
        </row>
        <row r="52">
          <cell r="A52" t="str">
            <v>Ramkumar</v>
          </cell>
          <cell r="B52" t="str">
            <v>Nithin</v>
          </cell>
          <cell r="C52" t="str">
            <v>38284 Golf Pointe Blvd.</v>
          </cell>
          <cell r="D52" t="str">
            <v/>
          </cell>
          <cell r="E52" t="str">
            <v>Farmington Hills</v>
          </cell>
          <cell r="F52" t="str">
            <v>MI</v>
          </cell>
          <cell r="G52">
            <v>48331</v>
          </cell>
          <cell r="H52" t="str">
            <v>248-862-1486</v>
          </cell>
          <cell r="J52" t="str">
            <v/>
          </cell>
          <cell r="L52" t="str">
            <v>Kings Men</v>
          </cell>
        </row>
        <row r="53">
          <cell r="A53" t="str">
            <v>Reese</v>
          </cell>
          <cell r="B53" t="str">
            <v>Jonas</v>
          </cell>
          <cell r="C53" t="str">
            <v>30329 Castleford</v>
          </cell>
          <cell r="D53" t="str">
            <v/>
          </cell>
          <cell r="E53" t="str">
            <v>Farmington Hills</v>
          </cell>
          <cell r="F53" t="str">
            <v>MI</v>
          </cell>
          <cell r="G53">
            <v>48331</v>
          </cell>
          <cell r="H53" t="str">
            <v>419-297-9415</v>
          </cell>
          <cell r="J53" t="str">
            <v/>
          </cell>
          <cell r="L53" t="str">
            <v>Paul Bunyan</v>
          </cell>
        </row>
        <row r="54">
          <cell r="A54" t="str">
            <v>Rodrigues</v>
          </cell>
          <cell r="B54" t="str">
            <v>Francisco</v>
          </cell>
          <cell r="C54" t="str">
            <v>24702 Independence Dr</v>
          </cell>
          <cell r="D54" t="str">
            <v/>
          </cell>
          <cell r="E54" t="str">
            <v>Farmington Hills</v>
          </cell>
          <cell r="F54" t="str">
            <v>MI</v>
          </cell>
          <cell r="G54">
            <v>48335</v>
          </cell>
          <cell r="H54" t="str">
            <v/>
          </cell>
          <cell r="J54" t="str">
            <v/>
          </cell>
          <cell r="L54" t="str">
            <v>Fire Fox</v>
          </cell>
        </row>
        <row r="55">
          <cell r="A55" t="str">
            <v>Romine</v>
          </cell>
          <cell r="B55" t="str">
            <v>David</v>
          </cell>
          <cell r="C55" t="str">
            <v>29257 Shenandoah</v>
          </cell>
          <cell r="D55" t="str">
            <v/>
          </cell>
          <cell r="E55" t="str">
            <v>Farmington Hills</v>
          </cell>
          <cell r="F55" t="str">
            <v>MI</v>
          </cell>
          <cell r="G55">
            <v>48331</v>
          </cell>
          <cell r="H55" t="str">
            <v>(248)324-1816</v>
          </cell>
          <cell r="J55" t="str">
            <v/>
          </cell>
          <cell r="L55" t="str">
            <v>College Crew</v>
          </cell>
        </row>
        <row r="56">
          <cell r="A56" t="str">
            <v>Rouse</v>
          </cell>
          <cell r="B56" t="str">
            <v>Peyton</v>
          </cell>
          <cell r="C56" t="str">
            <v>3736 Loch Bend Drivw</v>
          </cell>
          <cell r="D56" t="str">
            <v/>
          </cell>
          <cell r="E56" t="str">
            <v>Commerce Twp</v>
          </cell>
          <cell r="F56" t="str">
            <v>MI</v>
          </cell>
          <cell r="G56">
            <v>48382</v>
          </cell>
          <cell r="H56" t="str">
            <v>419-205-2667</v>
          </cell>
          <cell r="J56" t="str">
            <v/>
          </cell>
          <cell r="L56" t="str">
            <v>Kings Men</v>
          </cell>
        </row>
        <row r="57">
          <cell r="A57" t="str">
            <v>Ryan</v>
          </cell>
          <cell r="B57" t="str">
            <v>Liam</v>
          </cell>
          <cell r="C57" t="str">
            <v>29500 Moran St</v>
          </cell>
          <cell r="D57" t="str">
            <v/>
          </cell>
          <cell r="E57" t="str">
            <v>Farmington Hills</v>
          </cell>
          <cell r="F57" t="str">
            <v>MI</v>
          </cell>
          <cell r="G57">
            <v>48336</v>
          </cell>
          <cell r="H57" t="str">
            <v>248-752-2928</v>
          </cell>
          <cell r="J57" t="str">
            <v/>
          </cell>
          <cell r="L57" t="str">
            <v>Kings Men</v>
          </cell>
        </row>
        <row r="58">
          <cell r="A58" t="str">
            <v>Sahasrabuddhe</v>
          </cell>
          <cell r="B58" t="str">
            <v>Vyom</v>
          </cell>
          <cell r="C58" t="str">
            <v>23009 Glenmoor Heights</v>
          </cell>
          <cell r="D58" t="str">
            <v/>
          </cell>
          <cell r="E58" t="str">
            <v>Farmington Hills</v>
          </cell>
          <cell r="F58" t="str">
            <v>MI</v>
          </cell>
          <cell r="G58">
            <v>48336</v>
          </cell>
          <cell r="H58" t="str">
            <v>248-957-8537</v>
          </cell>
          <cell r="J58" t="str">
            <v/>
          </cell>
          <cell r="L58" t="str">
            <v>Fire Fox</v>
          </cell>
        </row>
        <row r="59">
          <cell r="A59" t="str">
            <v>Samynathan</v>
          </cell>
          <cell r="B59" t="str">
            <v>Rakshan</v>
          </cell>
          <cell r="C59" t="str">
            <v>43651 Cherrywood Ln</v>
          </cell>
          <cell r="D59" t="str">
            <v/>
          </cell>
          <cell r="E59" t="str">
            <v>Canton</v>
          </cell>
          <cell r="F59" t="str">
            <v>MI</v>
          </cell>
          <cell r="G59">
            <v>48188</v>
          </cell>
          <cell r="H59" t="str">
            <v>(734)844-1678</v>
          </cell>
          <cell r="J59" t="str">
            <v/>
          </cell>
          <cell r="L59" t="str">
            <v>Swole Swine</v>
          </cell>
        </row>
        <row r="60">
          <cell r="A60" t="str">
            <v>Schilke</v>
          </cell>
          <cell r="B60" t="str">
            <v>Ray</v>
          </cell>
          <cell r="C60" t="str">
            <v>32492 Shady Ridge Dr</v>
          </cell>
          <cell r="D60" t="str">
            <v/>
          </cell>
          <cell r="E60" t="str">
            <v>Farmington Hills</v>
          </cell>
          <cell r="F60" t="str">
            <v>MI</v>
          </cell>
          <cell r="G60">
            <v>48336</v>
          </cell>
          <cell r="H60" t="str">
            <v>734-421-3254</v>
          </cell>
          <cell r="J60" t="str">
            <v/>
          </cell>
          <cell r="L60" t="str">
            <v>Paul Bunyan</v>
          </cell>
        </row>
        <row r="61">
          <cell r="A61" t="str">
            <v>Schmidt</v>
          </cell>
          <cell r="B61" t="str">
            <v>Elizabeth</v>
          </cell>
          <cell r="C61" t="str">
            <v>37730 Wendy Lee</v>
          </cell>
          <cell r="D61" t="str">
            <v/>
          </cell>
          <cell r="E61" t="str">
            <v>Farmington Hills</v>
          </cell>
          <cell r="F61" t="str">
            <v>MI</v>
          </cell>
          <cell r="G61">
            <v>48331</v>
          </cell>
          <cell r="H61" t="str">
            <v>(248)471-2691</v>
          </cell>
          <cell r="J61" t="str">
            <v/>
          </cell>
          <cell r="L61" t="str">
            <v>College Crew</v>
          </cell>
        </row>
        <row r="62">
          <cell r="A62" t="str">
            <v>Sheetz</v>
          </cell>
          <cell r="B62" t="str">
            <v>Robert</v>
          </cell>
          <cell r="C62" t="str">
            <v>22831 Albion Ave</v>
          </cell>
          <cell r="D62" t="str">
            <v/>
          </cell>
          <cell r="E62" t="str">
            <v>Farmington Hills</v>
          </cell>
          <cell r="F62" t="str">
            <v>MI</v>
          </cell>
          <cell r="G62">
            <v>48336</v>
          </cell>
          <cell r="H62" t="str">
            <v>248-818-4615</v>
          </cell>
          <cell r="J62" t="str">
            <v/>
          </cell>
          <cell r="L62" t="str">
            <v>Scouts in Training</v>
          </cell>
        </row>
        <row r="63">
          <cell r="A63" t="str">
            <v>Shork</v>
          </cell>
          <cell r="B63" t="str">
            <v>Ryan</v>
          </cell>
          <cell r="C63" t="str">
            <v>4059 Garfield</v>
          </cell>
          <cell r="D63" t="str">
            <v/>
          </cell>
          <cell r="E63" t="str">
            <v>Wayne</v>
          </cell>
          <cell r="F63" t="str">
            <v>MI</v>
          </cell>
          <cell r="G63">
            <v>48184</v>
          </cell>
          <cell r="H63" t="str">
            <v>(734)502-6659</v>
          </cell>
          <cell r="J63" t="str">
            <v/>
          </cell>
          <cell r="L63" t="str">
            <v>Pragmatic Paddlefish</v>
          </cell>
        </row>
        <row r="64">
          <cell r="A64" t="str">
            <v>Silvagi</v>
          </cell>
          <cell r="B64" t="str">
            <v>Frank</v>
          </cell>
          <cell r="C64" t="str">
            <v>28897 Augusta</v>
          </cell>
          <cell r="D64" t="str">
            <v/>
          </cell>
          <cell r="E64" t="str">
            <v>Farmington Hills</v>
          </cell>
          <cell r="F64" t="str">
            <v>MI</v>
          </cell>
          <cell r="G64">
            <v>48331</v>
          </cell>
          <cell r="H64" t="str">
            <v>(248)840-0284</v>
          </cell>
          <cell r="J64" t="str">
            <v/>
          </cell>
          <cell r="L64" t="str">
            <v>Paul Bunyan</v>
          </cell>
        </row>
        <row r="65">
          <cell r="A65" t="str">
            <v>Silvagi</v>
          </cell>
          <cell r="B65" t="str">
            <v>Susie</v>
          </cell>
          <cell r="C65" t="str">
            <v>28897 Augusta</v>
          </cell>
          <cell r="D65" t="str">
            <v/>
          </cell>
          <cell r="E65" t="str">
            <v>Farmington Hills</v>
          </cell>
          <cell r="F65" t="str">
            <v>MI</v>
          </cell>
          <cell r="G65">
            <v>48331</v>
          </cell>
          <cell r="H65" t="str">
            <v>(248)840-0284</v>
          </cell>
          <cell r="J65" t="str">
            <v>susie.silvagi@gmail.com</v>
          </cell>
          <cell r="L65" t="str">
            <v>College Crew</v>
          </cell>
        </row>
        <row r="66">
          <cell r="A66" t="str">
            <v>Simms</v>
          </cell>
          <cell r="B66" t="str">
            <v>Ben</v>
          </cell>
          <cell r="C66" t="str">
            <v>34457 Oakland</v>
          </cell>
          <cell r="D66" t="str">
            <v/>
          </cell>
          <cell r="E66" t="str">
            <v>Farmington</v>
          </cell>
          <cell r="F66" t="str">
            <v>MI</v>
          </cell>
          <cell r="G66">
            <v>48335</v>
          </cell>
          <cell r="H66" t="str">
            <v>(248)444-0584</v>
          </cell>
          <cell r="J66" t="str">
            <v/>
          </cell>
          <cell r="L66" t="str">
            <v>Pragmatic Paddlefish</v>
          </cell>
        </row>
        <row r="67">
          <cell r="A67" t="str">
            <v>Simpson</v>
          </cell>
          <cell r="B67" t="str">
            <v>Timothy</v>
          </cell>
          <cell r="C67" t="str">
            <v>33903 Ramble Hills Dr.</v>
          </cell>
          <cell r="D67" t="str">
            <v/>
          </cell>
          <cell r="E67" t="str">
            <v>Farmington Hills</v>
          </cell>
          <cell r="F67" t="str">
            <v>MI</v>
          </cell>
          <cell r="G67">
            <v>48331</v>
          </cell>
          <cell r="H67" t="str">
            <v>248-935-5268</v>
          </cell>
          <cell r="J67" t="str">
            <v/>
          </cell>
          <cell r="L67" t="str">
            <v>Scouts in Training</v>
          </cell>
        </row>
        <row r="68">
          <cell r="A68" t="str">
            <v>Smith</v>
          </cell>
          <cell r="B68" t="str">
            <v>Colin</v>
          </cell>
          <cell r="C68" t="str">
            <v>29317 Whistler Drive</v>
          </cell>
          <cell r="D68" t="str">
            <v/>
          </cell>
          <cell r="E68" t="str">
            <v>Novi</v>
          </cell>
          <cell r="F68" t="str">
            <v>MI</v>
          </cell>
          <cell r="G68">
            <v>48377</v>
          </cell>
          <cell r="H68" t="str">
            <v>(248)308-4968</v>
          </cell>
          <cell r="J68" t="str">
            <v/>
          </cell>
          <cell r="L68" t="str">
            <v>Paul Bunyan</v>
          </cell>
        </row>
        <row r="69">
          <cell r="A69" t="str">
            <v>Swafford</v>
          </cell>
          <cell r="B69" t="str">
            <v>Jonah</v>
          </cell>
          <cell r="C69" t="str">
            <v>34356 Glouster Cir</v>
          </cell>
          <cell r="D69" t="str">
            <v/>
          </cell>
          <cell r="E69" t="str">
            <v>Farmington Hills</v>
          </cell>
          <cell r="F69" t="str">
            <v>MI</v>
          </cell>
          <cell r="G69">
            <v>48331</v>
          </cell>
          <cell r="H69" t="str">
            <v>517-282-0756</v>
          </cell>
          <cell r="J69" t="str">
            <v/>
          </cell>
          <cell r="L69" t="str">
            <v>Pragmatic Paddlefish</v>
          </cell>
        </row>
        <row r="70">
          <cell r="A70" t="str">
            <v>Swafford</v>
          </cell>
          <cell r="B70" t="str">
            <v>Reuben</v>
          </cell>
          <cell r="C70" t="str">
            <v>34356 Glouster Cir</v>
          </cell>
          <cell r="D70" t="str">
            <v/>
          </cell>
          <cell r="E70" t="str">
            <v>Farmington Hills</v>
          </cell>
          <cell r="F70" t="str">
            <v>MI</v>
          </cell>
          <cell r="G70">
            <v>48331</v>
          </cell>
          <cell r="H70" t="str">
            <v>517-282-0756</v>
          </cell>
          <cell r="J70" t="str">
            <v/>
          </cell>
          <cell r="L70" t="str">
            <v>Ax men</v>
          </cell>
        </row>
        <row r="71">
          <cell r="A71" t="str">
            <v>Thomson</v>
          </cell>
          <cell r="B71" t="str">
            <v>Duncan</v>
          </cell>
          <cell r="C71" t="str">
            <v>22805 Brookdale</v>
          </cell>
          <cell r="D71" t="str">
            <v/>
          </cell>
          <cell r="E71" t="str">
            <v>Farmington</v>
          </cell>
          <cell r="F71" t="str">
            <v>MI</v>
          </cell>
          <cell r="G71">
            <v>48336</v>
          </cell>
          <cell r="H71" t="str">
            <v>(248)888-9189</v>
          </cell>
          <cell r="J71" t="str">
            <v/>
          </cell>
          <cell r="L71" t="str">
            <v>Swole Swine</v>
          </cell>
        </row>
        <row r="72">
          <cell r="A72" t="str">
            <v>Tisch</v>
          </cell>
          <cell r="B72" t="str">
            <v>Gavin</v>
          </cell>
          <cell r="C72" t="str">
            <v>51611 Morgan Dr</v>
          </cell>
          <cell r="D72" t="str">
            <v/>
          </cell>
          <cell r="E72" t="str">
            <v>South Lyon</v>
          </cell>
          <cell r="F72" t="str">
            <v>MI</v>
          </cell>
          <cell r="G72">
            <v>48178</v>
          </cell>
          <cell r="H72" t="str">
            <v>248-264-6033</v>
          </cell>
          <cell r="J72" t="str">
            <v/>
          </cell>
          <cell r="L72" t="str">
            <v>Kings Men</v>
          </cell>
        </row>
        <row r="73">
          <cell r="A73" t="str">
            <v>Tuzzolino</v>
          </cell>
          <cell r="B73" t="str">
            <v>Carmelo</v>
          </cell>
          <cell r="C73" t="str">
            <v>22806 Fox Creek</v>
          </cell>
          <cell r="D73" t="str">
            <v/>
          </cell>
          <cell r="E73" t="str">
            <v>Farmington Hills</v>
          </cell>
          <cell r="F73" t="str">
            <v>MI</v>
          </cell>
          <cell r="G73">
            <v>48335</v>
          </cell>
          <cell r="H73" t="str">
            <v>248-417-8226</v>
          </cell>
          <cell r="J73" t="str">
            <v/>
          </cell>
          <cell r="L73" t="str">
            <v>Nuclear Narwhals</v>
          </cell>
        </row>
        <row r="74">
          <cell r="A74" t="str">
            <v>Tuzzolino</v>
          </cell>
          <cell r="B74" t="str">
            <v>Pasquale</v>
          </cell>
          <cell r="C74" t="str">
            <v>22806 Fox Creek</v>
          </cell>
          <cell r="D74" t="str">
            <v/>
          </cell>
          <cell r="E74" t="str">
            <v>Farmington Hills</v>
          </cell>
          <cell r="F74" t="str">
            <v>MI</v>
          </cell>
          <cell r="G74">
            <v>48335</v>
          </cell>
          <cell r="H74" t="str">
            <v>248-417-8226</v>
          </cell>
          <cell r="J74" t="str">
            <v/>
          </cell>
          <cell r="L74" t="str">
            <v>Nuclear Narwhals</v>
          </cell>
        </row>
        <row r="75">
          <cell r="A75" t="str">
            <v>Ulmer</v>
          </cell>
          <cell r="B75" t="str">
            <v>Trevor</v>
          </cell>
          <cell r="C75" t="str">
            <v>9054 Clubwood Dr</v>
          </cell>
          <cell r="D75" t="str">
            <v/>
          </cell>
          <cell r="E75" t="str">
            <v>Commerce</v>
          </cell>
          <cell r="F75" t="str">
            <v>MI</v>
          </cell>
          <cell r="G75">
            <v>48390</v>
          </cell>
          <cell r="H75" t="str">
            <v>(248)521-6250</v>
          </cell>
          <cell r="J75" t="str">
            <v/>
          </cell>
          <cell r="L75" t="str">
            <v>Paul Bunyan</v>
          </cell>
        </row>
        <row r="76">
          <cell r="A76" t="str">
            <v>Vestlund</v>
          </cell>
          <cell r="B76" t="str">
            <v>Movitz</v>
          </cell>
          <cell r="C76" t="str">
            <v>19515 Whitman Ct</v>
          </cell>
          <cell r="D76" t="str">
            <v/>
          </cell>
          <cell r="E76" t="str">
            <v>Northville</v>
          </cell>
          <cell r="F76" t="str">
            <v>MI</v>
          </cell>
          <cell r="G76">
            <v>48167</v>
          </cell>
          <cell r="H76" t="str">
            <v>313-655-5899</v>
          </cell>
          <cell r="J76" t="str">
            <v/>
          </cell>
          <cell r="L76" t="str">
            <v>Kings Men</v>
          </cell>
        </row>
        <row r="77">
          <cell r="A77" t="str">
            <v>Wagner</v>
          </cell>
          <cell r="B77" t="str">
            <v>Joshua</v>
          </cell>
          <cell r="C77" t="str">
            <v>29160 Leesburg Ct</v>
          </cell>
          <cell r="D77" t="str">
            <v/>
          </cell>
          <cell r="E77" t="str">
            <v>Farmington Hills</v>
          </cell>
          <cell r="F77" t="str">
            <v>MI</v>
          </cell>
          <cell r="G77">
            <v>48331</v>
          </cell>
          <cell r="H77" t="str">
            <v>734-*751-9898</v>
          </cell>
          <cell r="J77" t="str">
            <v/>
          </cell>
          <cell r="L77" t="str">
            <v>Ax men</v>
          </cell>
        </row>
        <row r="78">
          <cell r="A78" t="str">
            <v>Wauldron</v>
          </cell>
          <cell r="B78" t="str">
            <v>Nicole</v>
          </cell>
          <cell r="C78" t="str">
            <v>32381 Tareyton Street</v>
          </cell>
          <cell r="D78" t="str">
            <v/>
          </cell>
          <cell r="E78" t="str">
            <v>Farmington Hills</v>
          </cell>
          <cell r="F78" t="str">
            <v>MI</v>
          </cell>
          <cell r="G78">
            <v>48334</v>
          </cell>
          <cell r="H78" t="str">
            <v>(248)462-2360</v>
          </cell>
          <cell r="J78" t="str">
            <v/>
          </cell>
          <cell r="L78" t="str">
            <v>Paul Bunyan</v>
          </cell>
        </row>
        <row r="79">
          <cell r="A79" t="str">
            <v>Wauldron</v>
          </cell>
          <cell r="B79" t="str">
            <v>Noah</v>
          </cell>
          <cell r="C79" t="str">
            <v>32381 Tareyton Street</v>
          </cell>
          <cell r="D79" t="str">
            <v/>
          </cell>
          <cell r="E79" t="str">
            <v>Farmington Hills</v>
          </cell>
          <cell r="F79" t="str">
            <v>MI</v>
          </cell>
          <cell r="G79">
            <v>48334</v>
          </cell>
          <cell r="H79" t="str">
            <v>(248)462-2360</v>
          </cell>
          <cell r="J79" t="str">
            <v/>
          </cell>
          <cell r="L79" t="str">
            <v>Paul Bunyan</v>
          </cell>
        </row>
        <row r="80">
          <cell r="A80" t="str">
            <v>Wilburn</v>
          </cell>
          <cell r="B80" t="str">
            <v>Colin</v>
          </cell>
          <cell r="C80" t="str">
            <v>20209 Woodcreek Blvd</v>
          </cell>
          <cell r="D80" t="str">
            <v/>
          </cell>
          <cell r="E80" t="str">
            <v>Northville</v>
          </cell>
          <cell r="F80" t="str">
            <v>MI</v>
          </cell>
          <cell r="G80">
            <v>48167</v>
          </cell>
          <cell r="H80" t="str">
            <v>734-589-7461</v>
          </cell>
          <cell r="J80" t="str">
            <v/>
          </cell>
          <cell r="L80" t="str">
            <v>Fire Fox</v>
          </cell>
        </row>
        <row r="81">
          <cell r="A81" t="str">
            <v>Wilson</v>
          </cell>
          <cell r="B81" t="str">
            <v>Quinn</v>
          </cell>
          <cell r="C81" t="str">
            <v>24990 Samoset Trail</v>
          </cell>
          <cell r="D81" t="str">
            <v/>
          </cell>
          <cell r="E81" t="str">
            <v>Southfield</v>
          </cell>
          <cell r="F81" t="str">
            <v>MI</v>
          </cell>
          <cell r="G81">
            <v>48033</v>
          </cell>
          <cell r="H81" t="str">
            <v>313-918-7000</v>
          </cell>
          <cell r="J81" t="str">
            <v/>
          </cell>
          <cell r="L81" t="str">
            <v>Moose</v>
          </cell>
        </row>
        <row r="82">
          <cell r="A82" t="str">
            <v>Witsil</v>
          </cell>
          <cell r="B82" t="str">
            <v>Daniel</v>
          </cell>
          <cell r="C82" t="str">
            <v>19 Devonshire Road</v>
          </cell>
          <cell r="D82" t="str">
            <v/>
          </cell>
          <cell r="E82" t="str">
            <v>Pleasant Ridge</v>
          </cell>
          <cell r="F82" t="str">
            <v>MI</v>
          </cell>
          <cell r="G82">
            <v>48069</v>
          </cell>
          <cell r="H82" t="str">
            <v>(248)404-8237</v>
          </cell>
          <cell r="J82" t="str">
            <v>fwitsil@freepress.com</v>
          </cell>
          <cell r="L82" t="str">
            <v>Paul Bunyan</v>
          </cell>
        </row>
        <row r="83">
          <cell r="A83" t="str">
            <v>Wolff</v>
          </cell>
          <cell r="B83" t="str">
            <v>Crosby</v>
          </cell>
          <cell r="C83" t="str">
            <v>23220 Violet St</v>
          </cell>
          <cell r="D83" t="str">
            <v/>
          </cell>
          <cell r="E83" t="str">
            <v>Farmington</v>
          </cell>
          <cell r="F83" t="str">
            <v>MI</v>
          </cell>
          <cell r="G83">
            <v>48336</v>
          </cell>
          <cell r="H83" t="str">
            <v>(734)576-1887</v>
          </cell>
          <cell r="J83" t="str">
            <v/>
          </cell>
          <cell r="L83" t="str">
            <v>Scouts in Training</v>
          </cell>
        </row>
        <row r="84">
          <cell r="A84" t="str">
            <v>Workman</v>
          </cell>
          <cell r="B84" t="str">
            <v>Kate</v>
          </cell>
          <cell r="C84" t="str">
            <v>22819 Brookdale St</v>
          </cell>
          <cell r="D84" t="str">
            <v/>
          </cell>
          <cell r="E84" t="str">
            <v>Farmington</v>
          </cell>
          <cell r="F84" t="str">
            <v>MI</v>
          </cell>
          <cell r="G84">
            <v>48336</v>
          </cell>
          <cell r="H84" t="str">
            <v>248-980-6933</v>
          </cell>
          <cell r="J84" t="str">
            <v/>
          </cell>
          <cell r="L84" t="str">
            <v>Paul Bunyan</v>
          </cell>
        </row>
        <row r="85">
          <cell r="A85" t="str">
            <v>Yandora</v>
          </cell>
          <cell r="B85" t="str">
            <v>Grayson</v>
          </cell>
          <cell r="C85" t="str">
            <v>23930 Creekside</v>
          </cell>
          <cell r="D85" t="str">
            <v/>
          </cell>
          <cell r="E85" t="str">
            <v>Farmington Hills</v>
          </cell>
          <cell r="F85" t="str">
            <v>MI</v>
          </cell>
          <cell r="G85">
            <v>48336</v>
          </cell>
          <cell r="H85" t="str">
            <v>(248)756-4981</v>
          </cell>
          <cell r="J85" t="str">
            <v/>
          </cell>
          <cell r="L85" t="str">
            <v>Swole Swine</v>
          </cell>
        </row>
        <row r="86">
          <cell r="A86" t="str">
            <v>Zerbonia</v>
          </cell>
          <cell r="B86" t="str">
            <v>Alex</v>
          </cell>
          <cell r="C86" t="str">
            <v>25201 Bridlepath</v>
          </cell>
          <cell r="D86" t="str">
            <v/>
          </cell>
          <cell r="E86" t="str">
            <v>Farmington Hills</v>
          </cell>
          <cell r="F86" t="str">
            <v>MI</v>
          </cell>
          <cell r="G86">
            <v>48335</v>
          </cell>
          <cell r="H86" t="str">
            <v>248-921-1013</v>
          </cell>
          <cell r="J86" t="str">
            <v/>
          </cell>
          <cell r="L86" t="str">
            <v>Nuclear Narwhals</v>
          </cell>
        </row>
        <row r="87">
          <cell r="A87" t="str">
            <v>Zerbonia</v>
          </cell>
          <cell r="B87" t="str">
            <v>Nathaniel</v>
          </cell>
          <cell r="C87" t="str">
            <v>25201 Bridlepath</v>
          </cell>
          <cell r="D87" t="str">
            <v/>
          </cell>
          <cell r="E87" t="str">
            <v>Farmington Hills</v>
          </cell>
          <cell r="F87" t="str">
            <v>MI</v>
          </cell>
          <cell r="G87">
            <v>48335</v>
          </cell>
          <cell r="H87" t="str">
            <v>248-921-1013</v>
          </cell>
          <cell r="J87" t="str">
            <v/>
          </cell>
          <cell r="L87" t="str">
            <v>Swole Swine</v>
          </cell>
        </row>
      </sheetData>
      <sheetData sheetId="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hfr436@hotmail.com" TargetMode="External"/><Relationship Id="rId1" Type="http://schemas.openxmlformats.org/officeDocument/2006/relationships/hyperlink" Target="mailto:btewilliager@yaho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vibindesignz@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ug1947_15@yahoo.com" TargetMode="External"/><Relationship Id="rId1" Type="http://schemas.openxmlformats.org/officeDocument/2006/relationships/hyperlink" Target="https://google.doubleknot.com/app/managemembers/Order?iq=RwrElCSPr-fpJXRS2Y55naUYOdgCaLVE-7n44VQ308l_54bdZK3n1DvYHhUhgbAxWjtKTxucnuvzuRCAr8a4ZPDxORKgtHpGCSnNf_ShfM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40"/>
  <sheetViews>
    <sheetView topLeftCell="A19" workbookViewId="0">
      <selection activeCell="A37" sqref="A37:XFD40"/>
    </sheetView>
  </sheetViews>
  <sheetFormatPr defaultRowHeight="13.2" x14ac:dyDescent="0.25"/>
  <cols>
    <col min="13" max="13" width="15.6640625" customWidth="1"/>
  </cols>
  <sheetData>
    <row r="1" spans="1:61" x14ac:dyDescent="0.25">
      <c r="A1" t="s">
        <v>1262</v>
      </c>
      <c r="B1" t="s">
        <v>1263</v>
      </c>
      <c r="C1" t="s">
        <v>1264</v>
      </c>
      <c r="D1" t="s">
        <v>1265</v>
      </c>
      <c r="E1" t="s">
        <v>1266</v>
      </c>
      <c r="F1" t="s">
        <v>1267</v>
      </c>
      <c r="G1" t="s">
        <v>1268</v>
      </c>
      <c r="H1" t="s">
        <v>1269</v>
      </c>
      <c r="I1" t="s">
        <v>1270</v>
      </c>
      <c r="J1" t="s">
        <v>1271</v>
      </c>
      <c r="K1" t="s">
        <v>1272</v>
      </c>
      <c r="L1" t="s">
        <v>1273</v>
      </c>
      <c r="M1" t="s">
        <v>1274</v>
      </c>
      <c r="N1" t="s">
        <v>1275</v>
      </c>
      <c r="O1" t="s">
        <v>1276</v>
      </c>
      <c r="P1" t="s">
        <v>1277</v>
      </c>
      <c r="Q1" t="s">
        <v>1278</v>
      </c>
      <c r="R1" t="s">
        <v>1279</v>
      </c>
      <c r="S1" t="s">
        <v>1280</v>
      </c>
      <c r="T1" t="s">
        <v>1281</v>
      </c>
      <c r="U1" t="s">
        <v>1282</v>
      </c>
      <c r="V1" t="s">
        <v>1283</v>
      </c>
      <c r="W1" t="s">
        <v>1284</v>
      </c>
      <c r="X1" t="s">
        <v>1285</v>
      </c>
      <c r="Y1" t="s">
        <v>0</v>
      </c>
      <c r="Z1" t="s">
        <v>1286</v>
      </c>
      <c r="AA1" t="s">
        <v>1</v>
      </c>
      <c r="AB1" t="s">
        <v>1287</v>
      </c>
      <c r="AC1" t="s">
        <v>1288</v>
      </c>
      <c r="AD1" t="s">
        <v>1289</v>
      </c>
      <c r="AE1" t="s">
        <v>1290</v>
      </c>
      <c r="AF1" t="s">
        <v>1291</v>
      </c>
      <c r="AG1" t="s">
        <v>1292</v>
      </c>
      <c r="AH1" t="s">
        <v>1293</v>
      </c>
      <c r="AI1" t="s">
        <v>1294</v>
      </c>
      <c r="AJ1" t="s">
        <v>1295</v>
      </c>
      <c r="AK1" t="s">
        <v>1296</v>
      </c>
      <c r="AL1" t="s">
        <v>1297</v>
      </c>
      <c r="AM1" t="s">
        <v>1298</v>
      </c>
      <c r="AN1" t="s">
        <v>1299</v>
      </c>
      <c r="AO1" t="s">
        <v>1300</v>
      </c>
      <c r="AP1" t="s">
        <v>1301</v>
      </c>
      <c r="AQ1" t="s">
        <v>1302</v>
      </c>
      <c r="AR1" t="s">
        <v>1564</v>
      </c>
      <c r="AS1" t="s">
        <v>1605</v>
      </c>
      <c r="AT1" t="s">
        <v>1565</v>
      </c>
      <c r="AU1" t="s">
        <v>1566</v>
      </c>
      <c r="AV1" t="s">
        <v>1567</v>
      </c>
      <c r="AW1" t="s">
        <v>1568</v>
      </c>
      <c r="AX1" t="s">
        <v>1569</v>
      </c>
      <c r="AY1" t="s">
        <v>1570</v>
      </c>
      <c r="AZ1" t="s">
        <v>1571</v>
      </c>
      <c r="BA1" t="s">
        <v>1572</v>
      </c>
      <c r="BB1" t="s">
        <v>1573</v>
      </c>
      <c r="BC1" t="s">
        <v>1574</v>
      </c>
      <c r="BD1" t="s">
        <v>1575</v>
      </c>
      <c r="BE1" t="s">
        <v>1576</v>
      </c>
      <c r="BF1" t="s">
        <v>1577</v>
      </c>
      <c r="BG1" t="s">
        <v>1578</v>
      </c>
      <c r="BH1" t="s">
        <v>1579</v>
      </c>
      <c r="BI1" t="s">
        <v>1580</v>
      </c>
    </row>
    <row r="2" spans="1:61" x14ac:dyDescent="0.25">
      <c r="A2" t="s">
        <v>1750</v>
      </c>
      <c r="B2" s="79">
        <v>45338.791666666664</v>
      </c>
      <c r="C2" s="79">
        <v>45340.416666666664</v>
      </c>
      <c r="D2">
        <v>30232720</v>
      </c>
      <c r="E2" t="s">
        <v>1719</v>
      </c>
      <c r="F2" t="s">
        <v>1720</v>
      </c>
      <c r="G2" t="s">
        <v>1721</v>
      </c>
      <c r="H2" t="s">
        <v>1722</v>
      </c>
      <c r="I2" t="s">
        <v>2</v>
      </c>
      <c r="J2">
        <v>48336</v>
      </c>
      <c r="K2">
        <v>12487602865</v>
      </c>
      <c r="L2" t="s">
        <v>1723</v>
      </c>
      <c r="M2" s="79">
        <v>45236.575902777775</v>
      </c>
      <c r="N2" s="80">
        <v>45236</v>
      </c>
      <c r="P2">
        <v>0</v>
      </c>
      <c r="Q2">
        <v>0</v>
      </c>
      <c r="S2">
        <v>0</v>
      </c>
      <c r="T2">
        <v>1</v>
      </c>
      <c r="U2">
        <v>0</v>
      </c>
      <c r="V2">
        <v>0</v>
      </c>
      <c r="W2" t="s">
        <v>1719</v>
      </c>
      <c r="X2" t="s">
        <v>1720</v>
      </c>
      <c r="Y2" t="s">
        <v>1308</v>
      </c>
      <c r="Z2">
        <v>12487602865</v>
      </c>
      <c r="AA2" t="s">
        <v>1723</v>
      </c>
      <c r="AB2" t="s">
        <v>1721</v>
      </c>
      <c r="AC2" t="s">
        <v>1722</v>
      </c>
      <c r="AD2" t="s">
        <v>2</v>
      </c>
      <c r="AE2">
        <v>48336</v>
      </c>
      <c r="AF2" t="s">
        <v>1306</v>
      </c>
      <c r="AJ2" t="s">
        <v>1751</v>
      </c>
    </row>
    <row r="3" spans="1:61" x14ac:dyDescent="0.25">
      <c r="A3" t="s">
        <v>1750</v>
      </c>
      <c r="B3" s="79">
        <v>45338.791666666664</v>
      </c>
      <c r="C3" s="79">
        <v>45340.416666666664</v>
      </c>
      <c r="D3">
        <v>30600834</v>
      </c>
      <c r="E3" t="s">
        <v>770</v>
      </c>
      <c r="F3" t="s">
        <v>1741</v>
      </c>
      <c r="G3" t="s">
        <v>1752</v>
      </c>
      <c r="H3" t="s">
        <v>334</v>
      </c>
      <c r="I3" t="s">
        <v>2</v>
      </c>
      <c r="J3">
        <v>48336</v>
      </c>
      <c r="K3" t="s">
        <v>1753</v>
      </c>
      <c r="L3" t="s">
        <v>1754</v>
      </c>
      <c r="M3" s="79">
        <v>45319.780717592592</v>
      </c>
      <c r="N3" s="80">
        <v>45319</v>
      </c>
      <c r="O3">
        <v>45</v>
      </c>
      <c r="P3">
        <v>0</v>
      </c>
      <c r="Q3">
        <v>0</v>
      </c>
      <c r="R3">
        <v>45</v>
      </c>
      <c r="S3">
        <v>45</v>
      </c>
      <c r="T3">
        <v>1</v>
      </c>
      <c r="U3">
        <v>0</v>
      </c>
      <c r="V3">
        <v>0</v>
      </c>
      <c r="W3" t="s">
        <v>1742</v>
      </c>
      <c r="X3" t="s">
        <v>1741</v>
      </c>
      <c r="Y3" t="s">
        <v>1304</v>
      </c>
      <c r="Z3" t="s">
        <v>1753</v>
      </c>
      <c r="AA3" t="s">
        <v>1754</v>
      </c>
      <c r="AR3" t="s">
        <v>348</v>
      </c>
      <c r="AT3" t="s">
        <v>1557</v>
      </c>
      <c r="AX3" t="s">
        <v>1556</v>
      </c>
    </row>
    <row r="4" spans="1:61" x14ac:dyDescent="0.25">
      <c r="A4" t="s">
        <v>1750</v>
      </c>
      <c r="B4" s="79">
        <v>45338.791666666664</v>
      </c>
      <c r="C4" s="79">
        <v>45340.416666666664</v>
      </c>
      <c r="D4">
        <v>30608919</v>
      </c>
      <c r="E4" t="s">
        <v>93</v>
      </c>
      <c r="F4" t="s">
        <v>1691</v>
      </c>
      <c r="G4" t="s">
        <v>360</v>
      </c>
      <c r="H4" t="s">
        <v>92</v>
      </c>
      <c r="I4" t="s">
        <v>2</v>
      </c>
      <c r="J4">
        <v>48334</v>
      </c>
      <c r="K4">
        <v>2484444969</v>
      </c>
      <c r="L4" t="s">
        <v>1317</v>
      </c>
      <c r="M4" s="79">
        <v>45321.473425925928</v>
      </c>
      <c r="N4" s="80">
        <v>45321</v>
      </c>
      <c r="P4">
        <v>0</v>
      </c>
      <c r="Q4">
        <v>0</v>
      </c>
      <c r="S4">
        <v>0</v>
      </c>
      <c r="T4">
        <v>1</v>
      </c>
      <c r="U4">
        <v>0</v>
      </c>
      <c r="V4">
        <v>0</v>
      </c>
      <c r="W4" t="s">
        <v>93</v>
      </c>
      <c r="X4" t="s">
        <v>1691</v>
      </c>
      <c r="Y4" t="s">
        <v>1308</v>
      </c>
      <c r="Z4">
        <v>2484444969</v>
      </c>
      <c r="AA4" t="s">
        <v>1317</v>
      </c>
      <c r="AB4" t="s">
        <v>360</v>
      </c>
      <c r="AC4" t="s">
        <v>92</v>
      </c>
      <c r="AD4" t="s">
        <v>2</v>
      </c>
      <c r="AE4">
        <v>48334</v>
      </c>
      <c r="AF4" t="s">
        <v>1306</v>
      </c>
      <c r="AG4">
        <v>2484444969</v>
      </c>
      <c r="AI4" t="s">
        <v>1692</v>
      </c>
    </row>
    <row r="5" spans="1:61" x14ac:dyDescent="0.25">
      <c r="A5" t="s">
        <v>1750</v>
      </c>
      <c r="B5" s="79">
        <v>45338.791666666664</v>
      </c>
      <c r="C5" s="79">
        <v>45340.416666666664</v>
      </c>
      <c r="D5">
        <v>30610183</v>
      </c>
      <c r="E5" t="s">
        <v>336</v>
      </c>
      <c r="F5" t="s">
        <v>1755</v>
      </c>
      <c r="G5" t="s">
        <v>1756</v>
      </c>
      <c r="H5" t="s">
        <v>92</v>
      </c>
      <c r="I5" t="s">
        <v>2</v>
      </c>
      <c r="J5">
        <v>48331</v>
      </c>
      <c r="K5" t="s">
        <v>1757</v>
      </c>
      <c r="L5" t="s">
        <v>1758</v>
      </c>
      <c r="M5" s="79">
        <v>45321.616168981483</v>
      </c>
      <c r="N5" s="80">
        <v>45321</v>
      </c>
      <c r="P5">
        <v>0</v>
      </c>
      <c r="Q5">
        <v>0</v>
      </c>
      <c r="S5">
        <v>0</v>
      </c>
      <c r="T5">
        <v>1</v>
      </c>
      <c r="U5">
        <v>0</v>
      </c>
      <c r="V5">
        <v>0</v>
      </c>
      <c r="W5" t="s">
        <v>336</v>
      </c>
      <c r="X5" t="s">
        <v>1755</v>
      </c>
      <c r="Y5" t="s">
        <v>1308</v>
      </c>
      <c r="Z5" t="s">
        <v>1757</v>
      </c>
      <c r="AA5" t="s">
        <v>1758</v>
      </c>
      <c r="AB5" t="s">
        <v>1756</v>
      </c>
      <c r="AC5" t="s">
        <v>92</v>
      </c>
      <c r="AD5" t="s">
        <v>2</v>
      </c>
      <c r="AE5">
        <v>48331</v>
      </c>
      <c r="AF5" t="s">
        <v>1306</v>
      </c>
    </row>
    <row r="6" spans="1:61" x14ac:dyDescent="0.25">
      <c r="A6" t="s">
        <v>1750</v>
      </c>
      <c r="B6" s="79">
        <v>45338.791666666664</v>
      </c>
      <c r="C6" s="79">
        <v>45340.416666666664</v>
      </c>
      <c r="D6">
        <v>30611913</v>
      </c>
      <c r="E6" t="s">
        <v>336</v>
      </c>
      <c r="F6" t="s">
        <v>1617</v>
      </c>
      <c r="G6" t="s">
        <v>1618</v>
      </c>
      <c r="H6" t="s">
        <v>92</v>
      </c>
      <c r="I6" t="s">
        <v>2</v>
      </c>
      <c r="J6">
        <v>48335</v>
      </c>
      <c r="K6" t="s">
        <v>1619</v>
      </c>
      <c r="L6" t="s">
        <v>1620</v>
      </c>
      <c r="M6" s="79">
        <v>45321.87804398148</v>
      </c>
      <c r="N6" s="80">
        <v>45321</v>
      </c>
      <c r="O6">
        <v>45</v>
      </c>
      <c r="P6">
        <v>0</v>
      </c>
      <c r="Q6">
        <v>0</v>
      </c>
      <c r="R6">
        <v>0</v>
      </c>
      <c r="S6">
        <v>45</v>
      </c>
      <c r="T6">
        <v>1</v>
      </c>
      <c r="U6">
        <v>0</v>
      </c>
      <c r="V6">
        <v>0</v>
      </c>
      <c r="W6" t="s">
        <v>1621</v>
      </c>
      <c r="X6" t="s">
        <v>1617</v>
      </c>
      <c r="Y6" t="s">
        <v>1304</v>
      </c>
      <c r="Z6" t="s">
        <v>1759</v>
      </c>
      <c r="AA6" t="s">
        <v>1760</v>
      </c>
      <c r="AR6" t="s">
        <v>348</v>
      </c>
      <c r="AT6" t="s">
        <v>1555</v>
      </c>
      <c r="AU6">
        <v>3</v>
      </c>
      <c r="AV6" t="s">
        <v>1761</v>
      </c>
      <c r="AX6" t="s">
        <v>1762</v>
      </c>
      <c r="BB6" t="s">
        <v>348</v>
      </c>
      <c r="BD6" t="s">
        <v>348</v>
      </c>
      <c r="BI6" t="s">
        <v>1763</v>
      </c>
    </row>
    <row r="7" spans="1:61" x14ac:dyDescent="0.25">
      <c r="A7" t="s">
        <v>1750</v>
      </c>
      <c r="B7" s="79">
        <v>45338.791666666664</v>
      </c>
      <c r="C7" s="79">
        <v>45340.416666666664</v>
      </c>
      <c r="D7">
        <v>30620398</v>
      </c>
      <c r="E7" t="s">
        <v>1764</v>
      </c>
      <c r="F7" t="s">
        <v>1765</v>
      </c>
      <c r="G7" t="s">
        <v>1766</v>
      </c>
      <c r="H7" t="s">
        <v>92</v>
      </c>
      <c r="I7" t="s">
        <v>2</v>
      </c>
      <c r="J7">
        <v>48336</v>
      </c>
      <c r="K7" t="s">
        <v>1767</v>
      </c>
      <c r="L7" t="s">
        <v>1768</v>
      </c>
      <c r="M7" s="79">
        <v>45323.495833333334</v>
      </c>
      <c r="N7" s="80">
        <v>45323</v>
      </c>
      <c r="O7">
        <v>45</v>
      </c>
      <c r="P7">
        <v>0</v>
      </c>
      <c r="Q7">
        <v>0</v>
      </c>
      <c r="R7">
        <v>45</v>
      </c>
      <c r="S7">
        <v>45</v>
      </c>
      <c r="T7">
        <v>1</v>
      </c>
      <c r="U7">
        <v>0</v>
      </c>
      <c r="V7">
        <v>0</v>
      </c>
      <c r="W7" t="s">
        <v>1769</v>
      </c>
      <c r="X7" t="s">
        <v>1770</v>
      </c>
      <c r="Y7" t="s">
        <v>1304</v>
      </c>
      <c r="Z7" t="s">
        <v>1771</v>
      </c>
      <c r="AA7" t="s">
        <v>1768</v>
      </c>
      <c r="AR7" t="s">
        <v>1772</v>
      </c>
    </row>
    <row r="8" spans="1:61" x14ac:dyDescent="0.25">
      <c r="A8" t="s">
        <v>1750</v>
      </c>
      <c r="B8" s="79">
        <v>45338.791666666664</v>
      </c>
      <c r="C8" s="79">
        <v>45340.416666666664</v>
      </c>
      <c r="D8">
        <v>30624756</v>
      </c>
      <c r="E8" t="s">
        <v>1773</v>
      </c>
      <c r="F8" t="s">
        <v>1774</v>
      </c>
      <c r="G8" t="s">
        <v>1775</v>
      </c>
      <c r="H8" t="s">
        <v>92</v>
      </c>
      <c r="I8" t="s">
        <v>2</v>
      </c>
      <c r="J8">
        <v>48336</v>
      </c>
      <c r="K8" t="s">
        <v>1776</v>
      </c>
      <c r="L8" t="s">
        <v>1777</v>
      </c>
      <c r="M8" s="79">
        <v>45324.338125000002</v>
      </c>
      <c r="N8" s="80">
        <v>45324</v>
      </c>
      <c r="O8">
        <v>45</v>
      </c>
      <c r="P8">
        <v>0</v>
      </c>
      <c r="Q8">
        <v>0</v>
      </c>
      <c r="R8">
        <v>0</v>
      </c>
      <c r="S8">
        <v>45</v>
      </c>
      <c r="T8">
        <v>1</v>
      </c>
      <c r="U8">
        <v>0</v>
      </c>
      <c r="V8">
        <v>0</v>
      </c>
      <c r="W8" t="s">
        <v>1778</v>
      </c>
      <c r="X8" t="s">
        <v>1774</v>
      </c>
      <c r="Y8" t="s">
        <v>1304</v>
      </c>
      <c r="Z8">
        <v>8109862650</v>
      </c>
      <c r="AA8" t="s">
        <v>1777</v>
      </c>
      <c r="AR8" t="s">
        <v>348</v>
      </c>
      <c r="AT8" t="s">
        <v>1555</v>
      </c>
      <c r="AU8">
        <v>3</v>
      </c>
      <c r="AV8" t="s">
        <v>1779</v>
      </c>
      <c r="AX8" t="s">
        <v>1554</v>
      </c>
      <c r="AY8">
        <v>3</v>
      </c>
      <c r="AZ8" t="s">
        <v>1779</v>
      </c>
      <c r="BB8" t="s">
        <v>348</v>
      </c>
      <c r="BD8" t="s">
        <v>348</v>
      </c>
    </row>
    <row r="9" spans="1:61" x14ac:dyDescent="0.25">
      <c r="A9" t="s">
        <v>1750</v>
      </c>
      <c r="B9" s="79">
        <v>45338.791666666664</v>
      </c>
      <c r="C9" s="79">
        <v>45340.416666666664</v>
      </c>
      <c r="D9">
        <v>30633067</v>
      </c>
      <c r="E9" t="s">
        <v>1699</v>
      </c>
      <c r="F9" t="s">
        <v>1638</v>
      </c>
      <c r="G9" t="s">
        <v>1780</v>
      </c>
      <c r="H9" t="s">
        <v>92</v>
      </c>
      <c r="I9" t="s">
        <v>2</v>
      </c>
      <c r="J9">
        <v>48334</v>
      </c>
      <c r="K9" t="s">
        <v>1781</v>
      </c>
      <c r="L9" t="s">
        <v>1386</v>
      </c>
      <c r="M9" s="79">
        <v>45325.676203703704</v>
      </c>
      <c r="N9" s="80">
        <v>45325</v>
      </c>
      <c r="O9">
        <v>45</v>
      </c>
      <c r="P9">
        <v>0</v>
      </c>
      <c r="Q9">
        <v>0</v>
      </c>
      <c r="R9">
        <v>45</v>
      </c>
      <c r="S9">
        <v>45</v>
      </c>
      <c r="T9">
        <v>1</v>
      </c>
      <c r="U9">
        <v>0</v>
      </c>
      <c r="V9">
        <v>0</v>
      </c>
      <c r="W9" t="s">
        <v>1639</v>
      </c>
      <c r="X9" t="s">
        <v>1638</v>
      </c>
      <c r="Y9" t="s">
        <v>1304</v>
      </c>
      <c r="Z9">
        <v>7345581458</v>
      </c>
      <c r="AA9" t="s">
        <v>1386</v>
      </c>
      <c r="AR9" t="s">
        <v>348</v>
      </c>
      <c r="AT9" t="s">
        <v>1782</v>
      </c>
      <c r="AX9" t="s">
        <v>1762</v>
      </c>
      <c r="BB9" t="s">
        <v>348</v>
      </c>
      <c r="BD9" t="s">
        <v>348</v>
      </c>
    </row>
    <row r="10" spans="1:61" x14ac:dyDescent="0.25">
      <c r="A10" t="s">
        <v>1750</v>
      </c>
      <c r="B10" s="79">
        <v>45338.791666666664</v>
      </c>
      <c r="C10" s="79">
        <v>45340.416666666664</v>
      </c>
      <c r="D10">
        <v>30636590</v>
      </c>
      <c r="E10" t="s">
        <v>772</v>
      </c>
      <c r="F10" t="s">
        <v>1783</v>
      </c>
      <c r="G10" t="s">
        <v>1784</v>
      </c>
      <c r="H10" t="s">
        <v>92</v>
      </c>
      <c r="I10" t="s">
        <v>2</v>
      </c>
      <c r="J10">
        <v>48336</v>
      </c>
      <c r="K10">
        <v>7346256407</v>
      </c>
      <c r="L10" t="s">
        <v>1785</v>
      </c>
      <c r="M10" s="79">
        <v>45326.625671296293</v>
      </c>
      <c r="N10" s="80">
        <v>45326</v>
      </c>
      <c r="O10">
        <v>45</v>
      </c>
      <c r="P10">
        <v>0</v>
      </c>
      <c r="Q10">
        <v>0</v>
      </c>
      <c r="R10">
        <v>45</v>
      </c>
      <c r="S10">
        <v>45</v>
      </c>
      <c r="T10">
        <v>1</v>
      </c>
      <c r="U10">
        <v>0</v>
      </c>
      <c r="V10">
        <v>0</v>
      </c>
      <c r="W10" t="s">
        <v>1647</v>
      </c>
      <c r="X10" t="s">
        <v>1783</v>
      </c>
      <c r="Y10" t="s">
        <v>1304</v>
      </c>
      <c r="Z10">
        <v>7346256407</v>
      </c>
      <c r="AA10" t="s">
        <v>1786</v>
      </c>
      <c r="AR10" t="s">
        <v>348</v>
      </c>
      <c r="AT10" t="s">
        <v>1782</v>
      </c>
      <c r="AX10" t="s">
        <v>1554</v>
      </c>
      <c r="AY10">
        <v>3</v>
      </c>
      <c r="BB10" t="s">
        <v>348</v>
      </c>
      <c r="BD10" t="s">
        <v>348</v>
      </c>
      <c r="BH10" t="s">
        <v>1613</v>
      </c>
    </row>
    <row r="11" spans="1:61" x14ac:dyDescent="0.25">
      <c r="A11" t="s">
        <v>1750</v>
      </c>
      <c r="B11" s="79">
        <v>45338.791666666664</v>
      </c>
      <c r="C11" s="79">
        <v>45340.416666666664</v>
      </c>
      <c r="D11">
        <v>30655411</v>
      </c>
      <c r="E11" t="s">
        <v>1622</v>
      </c>
      <c r="F11" t="s">
        <v>1623</v>
      </c>
      <c r="G11" t="s">
        <v>1624</v>
      </c>
      <c r="H11" t="s">
        <v>92</v>
      </c>
      <c r="I11" t="s">
        <v>2</v>
      </c>
      <c r="J11">
        <v>48336</v>
      </c>
      <c r="K11">
        <v>2487058102</v>
      </c>
      <c r="L11" t="s">
        <v>1625</v>
      </c>
      <c r="M11" s="79">
        <v>45328.611747685187</v>
      </c>
      <c r="N11" s="80">
        <v>45328</v>
      </c>
      <c r="O11">
        <v>45</v>
      </c>
      <c r="P11">
        <v>0</v>
      </c>
      <c r="Q11">
        <v>0</v>
      </c>
      <c r="R11">
        <v>45</v>
      </c>
      <c r="S11">
        <v>45</v>
      </c>
      <c r="T11">
        <v>1</v>
      </c>
      <c r="U11">
        <v>0</v>
      </c>
      <c r="V11">
        <v>0</v>
      </c>
      <c r="W11" t="s">
        <v>1626</v>
      </c>
      <c r="X11" t="s">
        <v>1623</v>
      </c>
      <c r="Y11" t="s">
        <v>1304</v>
      </c>
      <c r="Z11">
        <v>2487058102</v>
      </c>
      <c r="AA11" t="s">
        <v>1625</v>
      </c>
      <c r="AR11" t="s">
        <v>348</v>
      </c>
      <c r="AT11" t="s">
        <v>1557</v>
      </c>
      <c r="AX11" t="s">
        <v>1556</v>
      </c>
      <c r="BB11" t="s">
        <v>348</v>
      </c>
      <c r="BD11" t="s">
        <v>348</v>
      </c>
    </row>
    <row r="12" spans="1:61" x14ac:dyDescent="0.25">
      <c r="A12" t="s">
        <v>1750</v>
      </c>
      <c r="B12" s="79">
        <v>45338.791666666664</v>
      </c>
      <c r="C12" s="79">
        <v>45340.416666666664</v>
      </c>
      <c r="D12">
        <v>30655475</v>
      </c>
      <c r="E12" t="s">
        <v>1628</v>
      </c>
      <c r="F12" t="s">
        <v>1616</v>
      </c>
      <c r="G12" t="s">
        <v>1629</v>
      </c>
      <c r="H12" t="s">
        <v>92</v>
      </c>
      <c r="I12" t="s">
        <v>2</v>
      </c>
      <c r="J12">
        <v>48331</v>
      </c>
      <c r="K12" t="s">
        <v>1636</v>
      </c>
      <c r="L12" t="s">
        <v>1630</v>
      </c>
      <c r="M12" s="79">
        <v>45328.618171296293</v>
      </c>
      <c r="N12" s="80">
        <v>45328</v>
      </c>
      <c r="O12">
        <v>45</v>
      </c>
      <c r="P12">
        <v>0</v>
      </c>
      <c r="Q12">
        <v>0</v>
      </c>
      <c r="R12">
        <v>0</v>
      </c>
      <c r="S12">
        <v>45</v>
      </c>
      <c r="T12">
        <v>1</v>
      </c>
      <c r="U12">
        <v>0</v>
      </c>
      <c r="V12">
        <v>0</v>
      </c>
      <c r="W12" t="s">
        <v>1631</v>
      </c>
      <c r="X12" t="s">
        <v>1616</v>
      </c>
      <c r="Y12" t="s">
        <v>1304</v>
      </c>
      <c r="Z12">
        <v>7342772676</v>
      </c>
      <c r="AA12" t="s">
        <v>1630</v>
      </c>
      <c r="AR12" t="s">
        <v>348</v>
      </c>
      <c r="AT12" t="s">
        <v>1782</v>
      </c>
      <c r="AX12" t="s">
        <v>1762</v>
      </c>
      <c r="BB12" t="s">
        <v>348</v>
      </c>
      <c r="BD12" t="s">
        <v>348</v>
      </c>
    </row>
    <row r="13" spans="1:61" x14ac:dyDescent="0.25">
      <c r="A13" t="s">
        <v>1750</v>
      </c>
      <c r="B13" s="79">
        <v>45338.791666666664</v>
      </c>
      <c r="C13" s="79">
        <v>45340.416666666664</v>
      </c>
      <c r="D13">
        <v>30655583</v>
      </c>
      <c r="E13" t="s">
        <v>1787</v>
      </c>
      <c r="F13" t="s">
        <v>1788</v>
      </c>
      <c r="G13" t="s">
        <v>1789</v>
      </c>
      <c r="H13" t="s">
        <v>1790</v>
      </c>
      <c r="I13" t="s">
        <v>2</v>
      </c>
      <c r="J13">
        <v>48382</v>
      </c>
      <c r="K13">
        <v>3136555899</v>
      </c>
      <c r="L13" t="s">
        <v>1791</v>
      </c>
      <c r="M13" s="79">
        <v>45328.626863425925</v>
      </c>
      <c r="N13" s="80">
        <v>45328</v>
      </c>
      <c r="O13">
        <v>45</v>
      </c>
      <c r="P13">
        <v>0</v>
      </c>
      <c r="Q13">
        <v>0</v>
      </c>
      <c r="R13">
        <v>45</v>
      </c>
      <c r="S13">
        <v>45</v>
      </c>
      <c r="T13">
        <v>1</v>
      </c>
      <c r="U13">
        <v>0</v>
      </c>
      <c r="V13">
        <v>0</v>
      </c>
      <c r="W13" t="s">
        <v>1792</v>
      </c>
      <c r="X13" t="s">
        <v>1788</v>
      </c>
      <c r="Y13" t="s">
        <v>1304</v>
      </c>
      <c r="Z13">
        <v>3136555899</v>
      </c>
      <c r="AA13" t="s">
        <v>1791</v>
      </c>
      <c r="AR13" t="s">
        <v>348</v>
      </c>
      <c r="AT13" t="s">
        <v>1557</v>
      </c>
      <c r="AX13" t="s">
        <v>1556</v>
      </c>
      <c r="BB13" t="s">
        <v>348</v>
      </c>
      <c r="BD13" t="s">
        <v>348</v>
      </c>
    </row>
    <row r="14" spans="1:61" x14ac:dyDescent="0.25">
      <c r="A14" t="s">
        <v>1750</v>
      </c>
      <c r="B14" s="79">
        <v>45338.791666666664</v>
      </c>
      <c r="C14" s="79">
        <v>45340.416666666664</v>
      </c>
      <c r="D14">
        <v>30657900</v>
      </c>
      <c r="E14" t="s">
        <v>93</v>
      </c>
      <c r="F14" t="s">
        <v>1691</v>
      </c>
      <c r="G14" t="s">
        <v>360</v>
      </c>
      <c r="H14" t="s">
        <v>92</v>
      </c>
      <c r="I14" t="s">
        <v>2</v>
      </c>
      <c r="J14">
        <v>48334</v>
      </c>
      <c r="K14">
        <v>2484444969</v>
      </c>
      <c r="L14" t="s">
        <v>1317</v>
      </c>
      <c r="M14" s="79">
        <v>45328.860671296294</v>
      </c>
      <c r="N14" s="80">
        <v>45328</v>
      </c>
      <c r="P14">
        <v>0</v>
      </c>
      <c r="Q14">
        <v>0</v>
      </c>
      <c r="S14">
        <v>0</v>
      </c>
      <c r="T14">
        <v>1</v>
      </c>
      <c r="U14">
        <v>0</v>
      </c>
      <c r="V14">
        <v>0</v>
      </c>
      <c r="W14" t="s">
        <v>93</v>
      </c>
      <c r="X14" t="s">
        <v>1691</v>
      </c>
      <c r="Y14" t="s">
        <v>1308</v>
      </c>
      <c r="Z14">
        <v>2484444969</v>
      </c>
      <c r="AA14" t="s">
        <v>1317</v>
      </c>
      <c r="AB14" t="s">
        <v>360</v>
      </c>
      <c r="AC14" t="s">
        <v>92</v>
      </c>
      <c r="AD14" t="s">
        <v>2</v>
      </c>
      <c r="AE14">
        <v>48334</v>
      </c>
      <c r="AF14" t="s">
        <v>1306</v>
      </c>
      <c r="AG14">
        <v>2484444969</v>
      </c>
      <c r="AI14" t="s">
        <v>1692</v>
      </c>
    </row>
    <row r="15" spans="1:61" x14ac:dyDescent="0.25">
      <c r="A15" t="s">
        <v>1750</v>
      </c>
      <c r="B15" s="79">
        <v>45338.791666666664</v>
      </c>
      <c r="C15" s="79">
        <v>45340.416666666664</v>
      </c>
      <c r="D15">
        <v>30658354</v>
      </c>
      <c r="E15" t="s">
        <v>1627</v>
      </c>
      <c r="F15" t="s">
        <v>1642</v>
      </c>
      <c r="G15" t="s">
        <v>1643</v>
      </c>
      <c r="H15" t="s">
        <v>1644</v>
      </c>
      <c r="I15" t="s">
        <v>2</v>
      </c>
      <c r="J15">
        <v>48073</v>
      </c>
      <c r="K15">
        <v>2488901742</v>
      </c>
      <c r="L15" t="s">
        <v>1646</v>
      </c>
      <c r="M15" s="79">
        <v>45328.923182870371</v>
      </c>
      <c r="N15" s="80">
        <v>45328</v>
      </c>
      <c r="O15">
        <v>45</v>
      </c>
      <c r="P15">
        <v>0</v>
      </c>
      <c r="Q15">
        <v>0</v>
      </c>
      <c r="R15">
        <v>0</v>
      </c>
      <c r="S15">
        <v>0</v>
      </c>
      <c r="T15">
        <v>1</v>
      </c>
      <c r="U15">
        <v>0</v>
      </c>
      <c r="V15">
        <v>0</v>
      </c>
      <c r="W15" t="s">
        <v>1627</v>
      </c>
      <c r="X15" t="s">
        <v>1642</v>
      </c>
      <c r="Y15" t="s">
        <v>1308</v>
      </c>
      <c r="Z15">
        <v>2488901742</v>
      </c>
      <c r="AA15" t="s">
        <v>1646</v>
      </c>
      <c r="AB15" t="s">
        <v>1643</v>
      </c>
      <c r="AC15" t="s">
        <v>1644</v>
      </c>
      <c r="AD15" t="s">
        <v>2</v>
      </c>
      <c r="AE15">
        <v>48073</v>
      </c>
      <c r="AF15" t="s">
        <v>1306</v>
      </c>
      <c r="AG15" t="s">
        <v>1645</v>
      </c>
      <c r="AI15" t="s">
        <v>1793</v>
      </c>
    </row>
    <row r="16" spans="1:61" x14ac:dyDescent="0.25">
      <c r="A16" t="s">
        <v>1750</v>
      </c>
      <c r="B16" s="79">
        <v>45338.791666666664</v>
      </c>
      <c r="C16" s="79">
        <v>45340.416666666664</v>
      </c>
      <c r="D16">
        <v>30658354</v>
      </c>
      <c r="E16" t="s">
        <v>1627</v>
      </c>
      <c r="F16" t="s">
        <v>1642</v>
      </c>
      <c r="G16" t="s">
        <v>1643</v>
      </c>
      <c r="H16" t="s">
        <v>1644</v>
      </c>
      <c r="I16" t="s">
        <v>2</v>
      </c>
      <c r="J16">
        <v>48073</v>
      </c>
      <c r="K16">
        <v>2488901742</v>
      </c>
      <c r="L16" t="s">
        <v>1646</v>
      </c>
      <c r="M16" s="79">
        <v>45328.923182870371</v>
      </c>
      <c r="N16" s="80">
        <v>45328</v>
      </c>
      <c r="O16">
        <v>45</v>
      </c>
      <c r="P16">
        <v>0</v>
      </c>
      <c r="Q16">
        <v>0</v>
      </c>
      <c r="R16">
        <v>0</v>
      </c>
      <c r="S16">
        <v>45</v>
      </c>
      <c r="T16">
        <v>1</v>
      </c>
      <c r="U16">
        <v>0</v>
      </c>
      <c r="V16">
        <v>0</v>
      </c>
      <c r="W16" t="s">
        <v>1647</v>
      </c>
      <c r="X16" t="s">
        <v>1642</v>
      </c>
      <c r="Y16" t="s">
        <v>1304</v>
      </c>
      <c r="AR16" t="s">
        <v>348</v>
      </c>
      <c r="AT16" t="s">
        <v>1557</v>
      </c>
      <c r="AX16" t="s">
        <v>1556</v>
      </c>
      <c r="BB16" t="s">
        <v>348</v>
      </c>
      <c r="BD16" t="s">
        <v>348</v>
      </c>
    </row>
    <row r="17" spans="1:61" x14ac:dyDescent="0.25">
      <c r="A17" t="s">
        <v>1750</v>
      </c>
      <c r="B17" s="79">
        <v>45338.791666666664</v>
      </c>
      <c r="C17" s="79">
        <v>45340.416666666664</v>
      </c>
      <c r="D17">
        <v>30658973</v>
      </c>
      <c r="E17" t="s">
        <v>349</v>
      </c>
      <c r="F17" t="s">
        <v>350</v>
      </c>
      <c r="G17" t="s">
        <v>351</v>
      </c>
      <c r="H17" t="s">
        <v>92</v>
      </c>
      <c r="I17" t="s">
        <v>2</v>
      </c>
      <c r="J17">
        <v>48336</v>
      </c>
      <c r="K17">
        <v>2485087328</v>
      </c>
      <c r="L17" t="s">
        <v>352</v>
      </c>
      <c r="M17" s="79">
        <v>45329.255590277775</v>
      </c>
      <c r="N17" s="80">
        <v>45329</v>
      </c>
      <c r="O17">
        <v>45</v>
      </c>
      <c r="P17">
        <v>0</v>
      </c>
      <c r="Q17">
        <v>0</v>
      </c>
      <c r="R17">
        <v>0</v>
      </c>
      <c r="S17">
        <v>45</v>
      </c>
      <c r="T17">
        <v>1</v>
      </c>
      <c r="U17">
        <v>0</v>
      </c>
      <c r="V17">
        <v>0</v>
      </c>
      <c r="W17" t="s">
        <v>349</v>
      </c>
      <c r="X17" t="s">
        <v>350</v>
      </c>
      <c r="Y17" t="s">
        <v>1304</v>
      </c>
      <c r="Z17" t="s">
        <v>1311</v>
      </c>
      <c r="AA17" t="s">
        <v>352</v>
      </c>
      <c r="AR17" t="s">
        <v>348</v>
      </c>
      <c r="AT17" t="s">
        <v>1557</v>
      </c>
      <c r="AX17" t="s">
        <v>1556</v>
      </c>
      <c r="BD17" t="s">
        <v>348</v>
      </c>
      <c r="BH17" t="s">
        <v>1613</v>
      </c>
    </row>
    <row r="18" spans="1:61" x14ac:dyDescent="0.25">
      <c r="A18" t="s">
        <v>1750</v>
      </c>
      <c r="B18" s="79">
        <v>45338.791666666664</v>
      </c>
      <c r="C18" s="79">
        <v>45340.416666666664</v>
      </c>
      <c r="D18">
        <v>30658973</v>
      </c>
      <c r="E18" t="s">
        <v>349</v>
      </c>
      <c r="F18" t="s">
        <v>350</v>
      </c>
      <c r="G18" t="s">
        <v>351</v>
      </c>
      <c r="H18" t="s">
        <v>92</v>
      </c>
      <c r="I18" t="s">
        <v>2</v>
      </c>
      <c r="J18">
        <v>48336</v>
      </c>
      <c r="K18">
        <v>2485087328</v>
      </c>
      <c r="L18" t="s">
        <v>352</v>
      </c>
      <c r="M18" s="79">
        <v>45329.255590277775</v>
      </c>
      <c r="N18" s="80">
        <v>45329</v>
      </c>
      <c r="O18">
        <v>45</v>
      </c>
      <c r="P18">
        <v>0</v>
      </c>
      <c r="Q18">
        <v>0</v>
      </c>
      <c r="R18">
        <v>0</v>
      </c>
      <c r="S18">
        <v>0</v>
      </c>
      <c r="T18">
        <v>1</v>
      </c>
      <c r="U18">
        <v>0</v>
      </c>
      <c r="V18">
        <v>0</v>
      </c>
      <c r="W18" t="s">
        <v>93</v>
      </c>
      <c r="X18" t="s">
        <v>350</v>
      </c>
      <c r="Y18" t="s">
        <v>1308</v>
      </c>
      <c r="Z18">
        <v>2485087328</v>
      </c>
      <c r="AA18" t="s">
        <v>352</v>
      </c>
      <c r="AB18" t="s">
        <v>351</v>
      </c>
      <c r="AC18" t="s">
        <v>92</v>
      </c>
      <c r="AD18" t="s">
        <v>2</v>
      </c>
      <c r="AE18">
        <v>48336</v>
      </c>
      <c r="AF18" t="s">
        <v>1306</v>
      </c>
    </row>
    <row r="19" spans="1:61" x14ac:dyDescent="0.25">
      <c r="A19" t="s">
        <v>1750</v>
      </c>
      <c r="B19" s="79">
        <v>45338.791666666664</v>
      </c>
      <c r="C19" s="79">
        <v>45340.416666666664</v>
      </c>
      <c r="D19">
        <v>30659144</v>
      </c>
      <c r="E19" t="s">
        <v>1794</v>
      </c>
      <c r="F19" t="s">
        <v>1795</v>
      </c>
      <c r="G19" t="s">
        <v>410</v>
      </c>
      <c r="H19" t="s">
        <v>1796</v>
      </c>
      <c r="I19" t="s">
        <v>2</v>
      </c>
      <c r="J19">
        <v>48390</v>
      </c>
      <c r="K19" t="s">
        <v>1797</v>
      </c>
      <c r="L19" t="s">
        <v>909</v>
      </c>
      <c r="M19" s="79">
        <v>45329.337847222225</v>
      </c>
      <c r="N19" s="80">
        <v>45329</v>
      </c>
      <c r="O19">
        <v>45</v>
      </c>
      <c r="P19">
        <v>0</v>
      </c>
      <c r="Q19">
        <v>0</v>
      </c>
      <c r="R19">
        <v>0</v>
      </c>
      <c r="S19">
        <v>0</v>
      </c>
      <c r="T19">
        <v>1</v>
      </c>
      <c r="U19">
        <v>0</v>
      </c>
      <c r="V19">
        <v>0</v>
      </c>
      <c r="W19" t="s">
        <v>1631</v>
      </c>
      <c r="X19" t="s">
        <v>1798</v>
      </c>
      <c r="Y19" t="s">
        <v>1308</v>
      </c>
      <c r="Z19" t="s">
        <v>1797</v>
      </c>
      <c r="AA19" t="s">
        <v>909</v>
      </c>
      <c r="AB19" t="s">
        <v>410</v>
      </c>
      <c r="AC19" t="s">
        <v>1796</v>
      </c>
      <c r="AD19" t="s">
        <v>2</v>
      </c>
      <c r="AE19">
        <v>48390</v>
      </c>
      <c r="AF19" t="s">
        <v>1306</v>
      </c>
    </row>
    <row r="20" spans="1:61" x14ac:dyDescent="0.25">
      <c r="A20" t="s">
        <v>1750</v>
      </c>
      <c r="B20" s="79">
        <v>45338.791666666664</v>
      </c>
      <c r="C20" s="79">
        <v>45340.416666666664</v>
      </c>
      <c r="D20">
        <v>30659144</v>
      </c>
      <c r="E20" t="s">
        <v>1794</v>
      </c>
      <c r="F20" t="s">
        <v>1795</v>
      </c>
      <c r="G20" t="s">
        <v>410</v>
      </c>
      <c r="H20" t="s">
        <v>1796</v>
      </c>
      <c r="I20" t="s">
        <v>2</v>
      </c>
      <c r="J20">
        <v>48390</v>
      </c>
      <c r="K20" t="s">
        <v>1797</v>
      </c>
      <c r="L20" t="s">
        <v>909</v>
      </c>
      <c r="M20" s="79">
        <v>45329.337847222225</v>
      </c>
      <c r="N20" s="80">
        <v>45329</v>
      </c>
      <c r="O20">
        <v>45</v>
      </c>
      <c r="P20">
        <v>0</v>
      </c>
      <c r="Q20">
        <v>0</v>
      </c>
      <c r="R20">
        <v>0</v>
      </c>
      <c r="S20">
        <v>45</v>
      </c>
      <c r="T20">
        <v>1</v>
      </c>
      <c r="U20">
        <v>0</v>
      </c>
      <c r="V20">
        <v>0</v>
      </c>
      <c r="W20" t="s">
        <v>1799</v>
      </c>
      <c r="X20" t="s">
        <v>1798</v>
      </c>
      <c r="Y20" t="s">
        <v>1304</v>
      </c>
      <c r="Z20" t="s">
        <v>1800</v>
      </c>
      <c r="AA20" t="s">
        <v>1801</v>
      </c>
      <c r="AR20" t="s">
        <v>348</v>
      </c>
      <c r="AT20" t="s">
        <v>1557</v>
      </c>
      <c r="AX20" t="s">
        <v>1556</v>
      </c>
      <c r="BB20" t="s">
        <v>348</v>
      </c>
      <c r="BD20" t="s">
        <v>348</v>
      </c>
      <c r="BH20" t="s">
        <v>1613</v>
      </c>
      <c r="BI20" t="s">
        <v>1802</v>
      </c>
    </row>
    <row r="21" spans="1:61" x14ac:dyDescent="0.25">
      <c r="A21" t="s">
        <v>1750</v>
      </c>
      <c r="B21" s="79">
        <v>45338.791666666664</v>
      </c>
      <c r="C21" s="79">
        <v>45340.416666666664</v>
      </c>
      <c r="D21">
        <v>30661543</v>
      </c>
      <c r="E21" t="s">
        <v>1684</v>
      </c>
      <c r="F21" t="s">
        <v>1685</v>
      </c>
      <c r="G21" t="s">
        <v>1686</v>
      </c>
      <c r="H21" t="s">
        <v>1673</v>
      </c>
      <c r="I21" t="s">
        <v>2</v>
      </c>
      <c r="J21">
        <v>48393</v>
      </c>
      <c r="K21">
        <v>2485741328</v>
      </c>
      <c r="L21" t="s">
        <v>1687</v>
      </c>
      <c r="M21" s="79">
        <v>45329.554837962962</v>
      </c>
      <c r="N21" s="80">
        <v>45329</v>
      </c>
      <c r="O21">
        <v>90</v>
      </c>
      <c r="P21">
        <v>0</v>
      </c>
      <c r="Q21">
        <v>0</v>
      </c>
      <c r="R21">
        <v>90</v>
      </c>
      <c r="S21">
        <v>45</v>
      </c>
      <c r="T21">
        <v>1</v>
      </c>
      <c r="U21">
        <v>0</v>
      </c>
      <c r="V21">
        <v>0</v>
      </c>
      <c r="W21" t="s">
        <v>1688</v>
      </c>
      <c r="X21" t="s">
        <v>1724</v>
      </c>
      <c r="Y21" t="s">
        <v>1304</v>
      </c>
      <c r="AR21" t="s">
        <v>348</v>
      </c>
      <c r="AT21" t="s">
        <v>1557</v>
      </c>
      <c r="AX21" t="s">
        <v>1556</v>
      </c>
      <c r="BB21" t="s">
        <v>348</v>
      </c>
      <c r="BD21" t="s">
        <v>348</v>
      </c>
      <c r="BH21" t="s">
        <v>1613</v>
      </c>
    </row>
    <row r="22" spans="1:61" x14ac:dyDescent="0.25">
      <c r="A22" t="s">
        <v>1750</v>
      </c>
      <c r="B22" s="79">
        <v>45338.791666666664</v>
      </c>
      <c r="C22" s="79">
        <v>45340.416666666664</v>
      </c>
      <c r="D22">
        <v>30661543</v>
      </c>
      <c r="E22" t="s">
        <v>1684</v>
      </c>
      <c r="F22" t="s">
        <v>1685</v>
      </c>
      <c r="G22" t="s">
        <v>1686</v>
      </c>
      <c r="H22" t="s">
        <v>1673</v>
      </c>
      <c r="I22" t="s">
        <v>2</v>
      </c>
      <c r="J22">
        <v>48393</v>
      </c>
      <c r="K22">
        <v>2485741328</v>
      </c>
      <c r="L22" t="s">
        <v>1687</v>
      </c>
      <c r="M22" s="79">
        <v>45329.554837962962</v>
      </c>
      <c r="N22" s="80">
        <v>45329</v>
      </c>
      <c r="O22">
        <v>90</v>
      </c>
      <c r="P22">
        <v>0</v>
      </c>
      <c r="Q22">
        <v>0</v>
      </c>
      <c r="R22">
        <v>90</v>
      </c>
      <c r="S22">
        <v>45</v>
      </c>
      <c r="T22">
        <v>1</v>
      </c>
      <c r="U22">
        <v>0</v>
      </c>
      <c r="V22">
        <v>0</v>
      </c>
      <c r="W22" t="s">
        <v>1725</v>
      </c>
      <c r="X22" t="s">
        <v>1724</v>
      </c>
      <c r="Y22" t="s">
        <v>1304</v>
      </c>
      <c r="AR22" t="s">
        <v>348</v>
      </c>
      <c r="AT22" t="s">
        <v>1557</v>
      </c>
      <c r="AX22" t="s">
        <v>1556</v>
      </c>
      <c r="BB22" t="s">
        <v>348</v>
      </c>
      <c r="BD22" t="s">
        <v>348</v>
      </c>
      <c r="BH22" t="s">
        <v>1613</v>
      </c>
    </row>
    <row r="23" spans="1:61" x14ac:dyDescent="0.25">
      <c r="A23" t="s">
        <v>1750</v>
      </c>
      <c r="B23" s="79">
        <v>45338.791666666664</v>
      </c>
      <c r="C23" s="79">
        <v>45340.416666666664</v>
      </c>
      <c r="D23">
        <v>30669291</v>
      </c>
      <c r="E23" t="s">
        <v>1651</v>
      </c>
      <c r="F23" t="s">
        <v>1652</v>
      </c>
      <c r="G23" t="s">
        <v>1653</v>
      </c>
      <c r="H23" t="s">
        <v>92</v>
      </c>
      <c r="I23" t="s">
        <v>2</v>
      </c>
      <c r="J23">
        <v>48336</v>
      </c>
      <c r="K23">
        <v>2488406573</v>
      </c>
      <c r="L23" t="s">
        <v>1654</v>
      </c>
      <c r="M23" s="79">
        <v>45330.768865740742</v>
      </c>
      <c r="N23" s="80">
        <v>45330</v>
      </c>
      <c r="O23">
        <v>45</v>
      </c>
      <c r="P23">
        <v>0</v>
      </c>
      <c r="Q23">
        <v>0</v>
      </c>
      <c r="R23">
        <v>45</v>
      </c>
      <c r="S23">
        <v>45</v>
      </c>
      <c r="T23">
        <v>1</v>
      </c>
      <c r="U23">
        <v>0</v>
      </c>
      <c r="V23">
        <v>0</v>
      </c>
      <c r="W23" t="s">
        <v>1655</v>
      </c>
      <c r="X23" t="s">
        <v>1652</v>
      </c>
      <c r="Y23" t="s">
        <v>1304</v>
      </c>
      <c r="Z23">
        <v>2488406573</v>
      </c>
      <c r="AA23" t="s">
        <v>1654</v>
      </c>
      <c r="AR23" t="s">
        <v>348</v>
      </c>
      <c r="AT23" t="s">
        <v>1557</v>
      </c>
      <c r="AX23" t="s">
        <v>1556</v>
      </c>
      <c r="BB23" t="s">
        <v>348</v>
      </c>
      <c r="BD23" t="s">
        <v>348</v>
      </c>
      <c r="BI23" t="s">
        <v>1803</v>
      </c>
    </row>
    <row r="24" spans="1:61" x14ac:dyDescent="0.25">
      <c r="A24" t="s">
        <v>1750</v>
      </c>
      <c r="B24" s="79">
        <v>45338.791666666664</v>
      </c>
      <c r="C24" s="79">
        <v>45340.416666666664</v>
      </c>
      <c r="D24">
        <v>30677443</v>
      </c>
      <c r="E24" t="s">
        <v>1804</v>
      </c>
      <c r="F24" t="s">
        <v>1805</v>
      </c>
      <c r="G24" t="s">
        <v>1806</v>
      </c>
      <c r="H24" t="s">
        <v>1790</v>
      </c>
      <c r="I24" t="s">
        <v>2</v>
      </c>
      <c r="J24">
        <v>48382</v>
      </c>
      <c r="K24">
        <v>4192052667</v>
      </c>
      <c r="L24" t="s">
        <v>1807</v>
      </c>
      <c r="M24" s="79">
        <v>45332.59710648148</v>
      </c>
      <c r="N24" s="80">
        <v>45332</v>
      </c>
      <c r="O24">
        <v>45</v>
      </c>
      <c r="P24">
        <v>0</v>
      </c>
      <c r="Q24">
        <v>0</v>
      </c>
      <c r="R24">
        <v>45</v>
      </c>
      <c r="S24">
        <v>45</v>
      </c>
      <c r="T24">
        <v>1</v>
      </c>
      <c r="U24">
        <v>0</v>
      </c>
      <c r="V24">
        <v>0</v>
      </c>
      <c r="W24" t="s">
        <v>1808</v>
      </c>
      <c r="X24" t="s">
        <v>1805</v>
      </c>
      <c r="Y24" t="s">
        <v>1304</v>
      </c>
      <c r="Z24">
        <v>4192052667</v>
      </c>
      <c r="AA24" t="s">
        <v>1807</v>
      </c>
      <c r="AR24" t="s">
        <v>348</v>
      </c>
      <c r="AT24" t="s">
        <v>1555</v>
      </c>
      <c r="AU24">
        <v>2</v>
      </c>
      <c r="AV24" t="s">
        <v>1809</v>
      </c>
      <c r="AX24" t="s">
        <v>1559</v>
      </c>
      <c r="BA24" t="s">
        <v>1810</v>
      </c>
      <c r="BD24" t="s">
        <v>348</v>
      </c>
    </row>
    <row r="25" spans="1:61" x14ac:dyDescent="0.25">
      <c r="A25" t="s">
        <v>1750</v>
      </c>
      <c r="B25" s="79">
        <v>45338.791666666664</v>
      </c>
      <c r="C25" s="79">
        <v>45340.416666666664</v>
      </c>
      <c r="D25">
        <v>30680577</v>
      </c>
      <c r="E25" t="s">
        <v>1811</v>
      </c>
      <c r="F25" t="s">
        <v>1812</v>
      </c>
      <c r="G25" t="s">
        <v>340</v>
      </c>
      <c r="H25" t="s">
        <v>1813</v>
      </c>
      <c r="I25" t="s">
        <v>2</v>
      </c>
      <c r="J25">
        <v>48377</v>
      </c>
      <c r="K25" t="s">
        <v>1335</v>
      </c>
      <c r="L25" t="s">
        <v>1336</v>
      </c>
      <c r="M25" s="79">
        <v>45333.522650462961</v>
      </c>
      <c r="N25" s="80">
        <v>45333</v>
      </c>
      <c r="O25">
        <v>45</v>
      </c>
      <c r="P25">
        <v>0</v>
      </c>
      <c r="Q25">
        <v>0</v>
      </c>
      <c r="R25">
        <v>0</v>
      </c>
      <c r="S25">
        <v>45</v>
      </c>
      <c r="T25">
        <v>1</v>
      </c>
      <c r="U25">
        <v>0</v>
      </c>
      <c r="V25">
        <v>0</v>
      </c>
      <c r="W25" t="s">
        <v>341</v>
      </c>
      <c r="X25" t="s">
        <v>1812</v>
      </c>
      <c r="Y25" t="s">
        <v>1304</v>
      </c>
      <c r="Z25">
        <v>2485680302</v>
      </c>
      <c r="AA25" t="s">
        <v>1336</v>
      </c>
      <c r="AR25" t="s">
        <v>348</v>
      </c>
      <c r="AT25" t="s">
        <v>1555</v>
      </c>
      <c r="AU25">
        <v>2</v>
      </c>
      <c r="AX25" t="s">
        <v>1762</v>
      </c>
    </row>
    <row r="26" spans="1:61" x14ac:dyDescent="0.25">
      <c r="A26" t="s">
        <v>1750</v>
      </c>
      <c r="B26" s="79">
        <v>45338.791666666664</v>
      </c>
      <c r="C26" s="79">
        <v>45340.416666666664</v>
      </c>
      <c r="D26">
        <v>30681214</v>
      </c>
      <c r="E26" t="s">
        <v>1706</v>
      </c>
      <c r="F26" t="s">
        <v>1707</v>
      </c>
      <c r="G26" t="s">
        <v>1708</v>
      </c>
      <c r="H26" t="s">
        <v>334</v>
      </c>
      <c r="I26" t="s">
        <v>2</v>
      </c>
      <c r="J26">
        <v>48336</v>
      </c>
      <c r="K26">
        <v>7345761887</v>
      </c>
      <c r="L26" t="s">
        <v>1709</v>
      </c>
      <c r="M26" s="79">
        <v>45333.598692129628</v>
      </c>
      <c r="N26" s="80">
        <v>45333</v>
      </c>
      <c r="O26">
        <v>45</v>
      </c>
      <c r="P26">
        <v>0</v>
      </c>
      <c r="Q26">
        <v>0</v>
      </c>
      <c r="R26">
        <v>0</v>
      </c>
      <c r="S26">
        <v>45</v>
      </c>
      <c r="T26">
        <v>1</v>
      </c>
      <c r="U26">
        <v>0</v>
      </c>
      <c r="V26">
        <v>0</v>
      </c>
      <c r="W26" t="s">
        <v>1710</v>
      </c>
      <c r="X26" t="s">
        <v>1707</v>
      </c>
      <c r="Y26" t="s">
        <v>1304</v>
      </c>
      <c r="Z26">
        <v>7345761887</v>
      </c>
      <c r="AA26" t="s">
        <v>1709</v>
      </c>
      <c r="AB26" t="s">
        <v>1708</v>
      </c>
      <c r="AC26" t="s">
        <v>334</v>
      </c>
      <c r="AD26" t="s">
        <v>2</v>
      </c>
      <c r="AE26">
        <v>48336</v>
      </c>
      <c r="AF26" t="s">
        <v>1306</v>
      </c>
      <c r="AR26" t="s">
        <v>348</v>
      </c>
      <c r="AT26" t="s">
        <v>1558</v>
      </c>
      <c r="AW26" t="s">
        <v>1814</v>
      </c>
      <c r="AX26" t="s">
        <v>1559</v>
      </c>
      <c r="BA26" t="s">
        <v>1814</v>
      </c>
      <c r="BB26" t="s">
        <v>348</v>
      </c>
      <c r="BD26" t="s">
        <v>348</v>
      </c>
    </row>
    <row r="27" spans="1:61" x14ac:dyDescent="0.25">
      <c r="A27" t="s">
        <v>1750</v>
      </c>
      <c r="B27" s="79">
        <v>45338.791666666664</v>
      </c>
      <c r="C27" s="79">
        <v>45340.416666666664</v>
      </c>
      <c r="D27">
        <v>30684261</v>
      </c>
      <c r="E27" t="s">
        <v>1700</v>
      </c>
      <c r="F27" t="s">
        <v>1701</v>
      </c>
      <c r="G27" t="s">
        <v>1702</v>
      </c>
      <c r="H27" t="s">
        <v>92</v>
      </c>
      <c r="I27" t="s">
        <v>2</v>
      </c>
      <c r="J27">
        <v>48336</v>
      </c>
      <c r="K27" t="s">
        <v>1703</v>
      </c>
      <c r="L27" t="s">
        <v>1704</v>
      </c>
      <c r="M27" s="79">
        <v>45334.477222222224</v>
      </c>
      <c r="N27" s="80">
        <v>45334</v>
      </c>
      <c r="O27">
        <v>45</v>
      </c>
      <c r="P27">
        <v>0</v>
      </c>
      <c r="Q27">
        <v>0</v>
      </c>
      <c r="R27">
        <v>45</v>
      </c>
      <c r="S27">
        <v>0</v>
      </c>
      <c r="T27">
        <v>1</v>
      </c>
      <c r="U27">
        <v>0</v>
      </c>
      <c r="V27">
        <v>0</v>
      </c>
      <c r="W27" t="s">
        <v>1705</v>
      </c>
      <c r="X27" t="s">
        <v>1701</v>
      </c>
      <c r="Y27" t="s">
        <v>1308</v>
      </c>
      <c r="Z27">
        <v>2488817945</v>
      </c>
      <c r="AA27" t="s">
        <v>1704</v>
      </c>
    </row>
    <row r="28" spans="1:61" x14ac:dyDescent="0.25">
      <c r="A28" t="s">
        <v>1750</v>
      </c>
      <c r="B28" s="79">
        <v>45338.791666666664</v>
      </c>
      <c r="C28" s="79">
        <v>45340.416666666664</v>
      </c>
      <c r="D28">
        <v>30684261</v>
      </c>
      <c r="E28" t="s">
        <v>1700</v>
      </c>
      <c r="F28" t="s">
        <v>1701</v>
      </c>
      <c r="G28" t="s">
        <v>1702</v>
      </c>
      <c r="H28" t="s">
        <v>92</v>
      </c>
      <c r="I28" t="s">
        <v>2</v>
      </c>
      <c r="J28">
        <v>48336</v>
      </c>
      <c r="K28" t="s">
        <v>1703</v>
      </c>
      <c r="L28" t="s">
        <v>1704</v>
      </c>
      <c r="M28" s="79">
        <v>45334.477222222224</v>
      </c>
      <c r="N28" s="80">
        <v>45334</v>
      </c>
      <c r="O28">
        <v>45</v>
      </c>
      <c r="P28">
        <v>0</v>
      </c>
      <c r="Q28">
        <v>0</v>
      </c>
      <c r="R28">
        <v>45</v>
      </c>
      <c r="S28">
        <v>45</v>
      </c>
      <c r="T28">
        <v>1</v>
      </c>
      <c r="U28">
        <v>0</v>
      </c>
      <c r="V28">
        <v>0</v>
      </c>
      <c r="W28" t="s">
        <v>1626</v>
      </c>
      <c r="X28" t="s">
        <v>1815</v>
      </c>
      <c r="Y28" t="s">
        <v>1304</v>
      </c>
      <c r="Z28">
        <v>2488817945</v>
      </c>
      <c r="AA28" t="s">
        <v>1704</v>
      </c>
      <c r="AR28" t="s">
        <v>1772</v>
      </c>
    </row>
    <row r="29" spans="1:61" x14ac:dyDescent="0.25">
      <c r="A29" t="s">
        <v>1750</v>
      </c>
      <c r="B29" s="79">
        <v>45338.791666666664</v>
      </c>
      <c r="C29" s="79">
        <v>45340.416666666664</v>
      </c>
      <c r="D29">
        <v>30685614</v>
      </c>
      <c r="E29" t="s">
        <v>1816</v>
      </c>
      <c r="F29" t="s">
        <v>1817</v>
      </c>
      <c r="G29" t="s">
        <v>1818</v>
      </c>
      <c r="H29" t="s">
        <v>92</v>
      </c>
      <c r="I29" t="s">
        <v>2</v>
      </c>
      <c r="J29">
        <v>48336</v>
      </c>
      <c r="K29">
        <v>7347483692</v>
      </c>
      <c r="L29" t="s">
        <v>1819</v>
      </c>
      <c r="M29" s="79">
        <v>45334.645787037036</v>
      </c>
      <c r="N29" s="80">
        <v>45334</v>
      </c>
      <c r="O29">
        <v>45</v>
      </c>
      <c r="P29">
        <v>0</v>
      </c>
      <c r="Q29">
        <v>0</v>
      </c>
      <c r="R29">
        <v>45</v>
      </c>
      <c r="S29">
        <v>45</v>
      </c>
      <c r="T29">
        <v>1</v>
      </c>
      <c r="U29">
        <v>0</v>
      </c>
      <c r="V29">
        <v>0</v>
      </c>
      <c r="W29" t="s">
        <v>1820</v>
      </c>
      <c r="X29" t="s">
        <v>1817</v>
      </c>
      <c r="Y29" t="s">
        <v>1304</v>
      </c>
      <c r="Z29">
        <v>7347483692</v>
      </c>
      <c r="AA29" t="s">
        <v>1819</v>
      </c>
      <c r="AR29" t="s">
        <v>348</v>
      </c>
      <c r="AT29" t="s">
        <v>1555</v>
      </c>
      <c r="AU29">
        <v>2</v>
      </c>
      <c r="AX29" t="s">
        <v>1554</v>
      </c>
      <c r="AY29">
        <v>2</v>
      </c>
      <c r="BB29" t="s">
        <v>348</v>
      </c>
      <c r="BD29" t="s">
        <v>348</v>
      </c>
    </row>
    <row r="30" spans="1:61" x14ac:dyDescent="0.25">
      <c r="A30" t="s">
        <v>1750</v>
      </c>
      <c r="B30" s="79">
        <v>45338.791666666664</v>
      </c>
      <c r="C30" s="79">
        <v>45340.416666666664</v>
      </c>
      <c r="D30">
        <v>30685754</v>
      </c>
      <c r="E30" t="s">
        <v>1648</v>
      </c>
      <c r="F30" t="s">
        <v>1694</v>
      </c>
      <c r="G30" t="s">
        <v>1695</v>
      </c>
      <c r="H30" t="s">
        <v>92</v>
      </c>
      <c r="I30" t="s">
        <v>2</v>
      </c>
      <c r="J30">
        <v>48331</v>
      </c>
      <c r="K30">
        <v>2488621486</v>
      </c>
      <c r="L30" t="s">
        <v>1650</v>
      </c>
      <c r="M30" s="79">
        <v>45334.664317129631</v>
      </c>
      <c r="N30" s="80">
        <v>45334</v>
      </c>
      <c r="O30">
        <v>45</v>
      </c>
      <c r="P30">
        <v>0</v>
      </c>
      <c r="Q30">
        <v>0</v>
      </c>
      <c r="R30">
        <v>45</v>
      </c>
      <c r="S30">
        <v>45</v>
      </c>
      <c r="T30">
        <v>1</v>
      </c>
      <c r="U30">
        <v>0</v>
      </c>
      <c r="V30">
        <v>0</v>
      </c>
      <c r="W30" t="s">
        <v>1649</v>
      </c>
      <c r="X30" t="s">
        <v>1648</v>
      </c>
      <c r="Y30" t="s">
        <v>1304</v>
      </c>
      <c r="Z30">
        <v>2488621486</v>
      </c>
      <c r="AA30" t="s">
        <v>1696</v>
      </c>
      <c r="AR30" t="s">
        <v>348</v>
      </c>
      <c r="AT30" t="s">
        <v>1555</v>
      </c>
      <c r="AU30">
        <v>2</v>
      </c>
      <c r="AX30" t="s">
        <v>1762</v>
      </c>
    </row>
    <row r="31" spans="1:61" x14ac:dyDescent="0.25">
      <c r="A31" t="s">
        <v>1750</v>
      </c>
      <c r="B31" s="79">
        <v>45338.791666666664</v>
      </c>
      <c r="C31" s="79">
        <v>45340.416666666664</v>
      </c>
      <c r="D31">
        <v>30686507</v>
      </c>
      <c r="E31" t="s">
        <v>349</v>
      </c>
      <c r="F31" t="s">
        <v>350</v>
      </c>
      <c r="G31" t="s">
        <v>351</v>
      </c>
      <c r="H31" t="s">
        <v>92</v>
      </c>
      <c r="I31" t="s">
        <v>2</v>
      </c>
      <c r="J31">
        <v>48336</v>
      </c>
      <c r="K31">
        <v>2485087328</v>
      </c>
      <c r="L31" t="s">
        <v>352</v>
      </c>
      <c r="M31" s="79">
        <v>45334.781597222223</v>
      </c>
      <c r="N31" s="80">
        <v>45334</v>
      </c>
      <c r="O31">
        <v>45</v>
      </c>
      <c r="P31">
        <v>0</v>
      </c>
      <c r="Q31">
        <v>0</v>
      </c>
      <c r="R31">
        <v>0</v>
      </c>
      <c r="S31">
        <v>45</v>
      </c>
      <c r="T31">
        <v>1</v>
      </c>
      <c r="U31">
        <v>0</v>
      </c>
      <c r="V31">
        <v>0</v>
      </c>
      <c r="W31" t="s">
        <v>1594</v>
      </c>
      <c r="X31" t="s">
        <v>350</v>
      </c>
      <c r="Y31" t="s">
        <v>1304</v>
      </c>
      <c r="Z31">
        <v>2485087328</v>
      </c>
      <c r="AA31" t="s">
        <v>352</v>
      </c>
      <c r="AR31" t="s">
        <v>348</v>
      </c>
      <c r="AT31" t="s">
        <v>1557</v>
      </c>
      <c r="AX31" t="s">
        <v>1556</v>
      </c>
      <c r="BB31" t="s">
        <v>348</v>
      </c>
      <c r="BD31" t="s">
        <v>348</v>
      </c>
      <c r="BH31" t="s">
        <v>1613</v>
      </c>
    </row>
    <row r="32" spans="1:61" x14ac:dyDescent="0.25">
      <c r="A32" t="s">
        <v>1750</v>
      </c>
      <c r="B32" s="79">
        <v>45338.791666666664</v>
      </c>
      <c r="C32" s="79">
        <v>45340.416666666664</v>
      </c>
      <c r="D32">
        <v>30686694</v>
      </c>
      <c r="E32" t="s">
        <v>1598</v>
      </c>
      <c r="F32" t="s">
        <v>1599</v>
      </c>
      <c r="G32" t="s">
        <v>1600</v>
      </c>
      <c r="H32" t="s">
        <v>828</v>
      </c>
      <c r="I32" t="s">
        <v>2</v>
      </c>
      <c r="J32">
        <v>48167</v>
      </c>
      <c r="K32">
        <v>7345897461</v>
      </c>
      <c r="L32" t="s">
        <v>1601</v>
      </c>
      <c r="M32" s="79">
        <v>45334.811296296299</v>
      </c>
      <c r="N32" s="80">
        <v>45334</v>
      </c>
      <c r="O32">
        <v>45</v>
      </c>
      <c r="P32">
        <v>0</v>
      </c>
      <c r="Q32">
        <v>0</v>
      </c>
      <c r="R32">
        <v>45</v>
      </c>
      <c r="S32">
        <v>0</v>
      </c>
      <c r="T32">
        <v>1</v>
      </c>
      <c r="U32">
        <v>0</v>
      </c>
      <c r="V32">
        <v>0</v>
      </c>
      <c r="W32" t="s">
        <v>1598</v>
      </c>
      <c r="X32" t="s">
        <v>1599</v>
      </c>
      <c r="Y32" t="s">
        <v>1308</v>
      </c>
      <c r="Z32">
        <v>7345897461</v>
      </c>
      <c r="AA32" t="s">
        <v>1601</v>
      </c>
      <c r="AB32" t="s">
        <v>1600</v>
      </c>
      <c r="AC32" t="s">
        <v>828</v>
      </c>
      <c r="AD32" t="s">
        <v>2</v>
      </c>
      <c r="AE32">
        <v>48167</v>
      </c>
      <c r="AF32" t="s">
        <v>1306</v>
      </c>
    </row>
    <row r="33" spans="1:61" x14ac:dyDescent="0.25">
      <c r="A33" t="s">
        <v>1750</v>
      </c>
      <c r="B33" s="79">
        <v>45338.791666666664</v>
      </c>
      <c r="C33" s="79">
        <v>45340.416666666664</v>
      </c>
      <c r="D33">
        <v>30686694</v>
      </c>
      <c r="E33" t="s">
        <v>1598</v>
      </c>
      <c r="F33" t="s">
        <v>1599</v>
      </c>
      <c r="G33" t="s">
        <v>1600</v>
      </c>
      <c r="H33" t="s">
        <v>828</v>
      </c>
      <c r="I33" t="s">
        <v>2</v>
      </c>
      <c r="J33">
        <v>48167</v>
      </c>
      <c r="K33">
        <v>7345897461</v>
      </c>
      <c r="L33" t="s">
        <v>1601</v>
      </c>
      <c r="M33" s="79">
        <v>45334.811296296299</v>
      </c>
      <c r="N33" s="80">
        <v>45334</v>
      </c>
      <c r="O33">
        <v>45</v>
      </c>
      <c r="P33">
        <v>0</v>
      </c>
      <c r="Q33">
        <v>0</v>
      </c>
      <c r="R33">
        <v>45</v>
      </c>
      <c r="S33">
        <v>45</v>
      </c>
      <c r="T33">
        <v>1</v>
      </c>
      <c r="U33">
        <v>0</v>
      </c>
      <c r="V33">
        <v>0</v>
      </c>
      <c r="W33" t="s">
        <v>341</v>
      </c>
      <c r="X33" t="s">
        <v>1599</v>
      </c>
      <c r="Y33" t="s">
        <v>1304</v>
      </c>
      <c r="Z33">
        <v>7345897461</v>
      </c>
      <c r="AA33" t="s">
        <v>1601</v>
      </c>
      <c r="AR33" t="s">
        <v>348</v>
      </c>
      <c r="AT33" t="s">
        <v>1557</v>
      </c>
      <c r="AX33" t="s">
        <v>1556</v>
      </c>
      <c r="BB33" t="s">
        <v>348</v>
      </c>
      <c r="BD33" t="s">
        <v>348</v>
      </c>
    </row>
    <row r="34" spans="1:61" x14ac:dyDescent="0.25">
      <c r="A34" t="s">
        <v>1750</v>
      </c>
      <c r="B34" s="79">
        <v>45338.791666666664</v>
      </c>
      <c r="C34" s="79">
        <v>45340.416666666664</v>
      </c>
      <c r="D34">
        <v>30687926</v>
      </c>
      <c r="E34" t="s">
        <v>1656</v>
      </c>
      <c r="F34" t="s">
        <v>1657</v>
      </c>
      <c r="G34" t="s">
        <v>845</v>
      </c>
      <c r="H34" t="s">
        <v>1658</v>
      </c>
      <c r="I34" t="s">
        <v>2</v>
      </c>
      <c r="J34">
        <v>48084</v>
      </c>
      <c r="K34" t="s">
        <v>1659</v>
      </c>
      <c r="L34" t="s">
        <v>1693</v>
      </c>
      <c r="M34" s="79">
        <v>45335.2737037037</v>
      </c>
      <c r="N34" s="80">
        <v>45335</v>
      </c>
      <c r="P34">
        <v>0</v>
      </c>
      <c r="Q34">
        <v>0</v>
      </c>
      <c r="S34">
        <v>0</v>
      </c>
      <c r="T34">
        <v>1</v>
      </c>
      <c r="U34">
        <v>0</v>
      </c>
      <c r="V34">
        <v>0</v>
      </c>
      <c r="W34" t="s">
        <v>1656</v>
      </c>
      <c r="X34" t="s">
        <v>1657</v>
      </c>
      <c r="Y34" t="s">
        <v>1308</v>
      </c>
      <c r="Z34" t="s">
        <v>1659</v>
      </c>
      <c r="AA34" t="s">
        <v>1660</v>
      </c>
      <c r="AB34" t="s">
        <v>845</v>
      </c>
      <c r="AC34" t="s">
        <v>1658</v>
      </c>
      <c r="AD34" t="s">
        <v>2</v>
      </c>
      <c r="AE34">
        <v>48184</v>
      </c>
      <c r="AF34" t="s">
        <v>1306</v>
      </c>
    </row>
    <row r="35" spans="1:61" x14ac:dyDescent="0.25">
      <c r="A35" t="s">
        <v>1750</v>
      </c>
      <c r="B35" s="79">
        <v>45338.791666666664</v>
      </c>
      <c r="C35" s="79">
        <v>45340.416666666664</v>
      </c>
      <c r="D35">
        <v>30689986</v>
      </c>
      <c r="E35" t="s">
        <v>1666</v>
      </c>
      <c r="F35" t="s">
        <v>1667</v>
      </c>
      <c r="G35" t="s">
        <v>1668</v>
      </c>
      <c r="H35" t="s">
        <v>1669</v>
      </c>
      <c r="I35" t="s">
        <v>2</v>
      </c>
      <c r="J35" t="s">
        <v>1670</v>
      </c>
      <c r="K35">
        <v>5172820756</v>
      </c>
      <c r="L35" t="s">
        <v>1671</v>
      </c>
      <c r="M35" s="79">
        <v>45335.574236111112</v>
      </c>
      <c r="N35" s="80">
        <v>45335</v>
      </c>
      <c r="O35">
        <v>45</v>
      </c>
      <c r="P35">
        <v>0</v>
      </c>
      <c r="Q35">
        <v>0</v>
      </c>
      <c r="R35">
        <v>0</v>
      </c>
      <c r="S35">
        <v>45</v>
      </c>
      <c r="T35">
        <v>1</v>
      </c>
      <c r="U35">
        <v>0</v>
      </c>
      <c r="V35">
        <v>0</v>
      </c>
      <c r="W35" t="s">
        <v>1821</v>
      </c>
      <c r="X35" t="s">
        <v>1672</v>
      </c>
      <c r="Y35" t="s">
        <v>1304</v>
      </c>
      <c r="Z35">
        <v>5172820756</v>
      </c>
      <c r="AA35" t="s">
        <v>1322</v>
      </c>
      <c r="AR35" t="s">
        <v>348</v>
      </c>
      <c r="AT35" t="s">
        <v>1555</v>
      </c>
      <c r="AU35">
        <v>3</v>
      </c>
      <c r="AX35" t="s">
        <v>1762</v>
      </c>
      <c r="BB35" t="s">
        <v>348</v>
      </c>
      <c r="BD35" t="s">
        <v>348</v>
      </c>
    </row>
    <row r="36" spans="1:61" x14ac:dyDescent="0.25">
      <c r="A36" t="s">
        <v>1750</v>
      </c>
      <c r="B36" s="79">
        <v>45338.791666666664</v>
      </c>
      <c r="C36" s="79">
        <v>45340.416666666664</v>
      </c>
      <c r="D36">
        <v>30690741</v>
      </c>
      <c r="E36" t="s">
        <v>1712</v>
      </c>
      <c r="F36" t="s">
        <v>1713</v>
      </c>
      <c r="G36" t="s">
        <v>1714</v>
      </c>
      <c r="H36" t="s">
        <v>1715</v>
      </c>
      <c r="I36" t="s">
        <v>2</v>
      </c>
      <c r="J36">
        <v>48335</v>
      </c>
      <c r="K36">
        <v>6168480411</v>
      </c>
      <c r="L36" t="s">
        <v>1716</v>
      </c>
      <c r="M36" s="79">
        <v>45335.666076388887</v>
      </c>
      <c r="N36" s="80">
        <v>45335</v>
      </c>
      <c r="O36">
        <v>45</v>
      </c>
      <c r="P36">
        <v>0</v>
      </c>
      <c r="Q36">
        <v>0</v>
      </c>
      <c r="R36">
        <v>45</v>
      </c>
      <c r="S36">
        <v>45</v>
      </c>
      <c r="T36">
        <v>1</v>
      </c>
      <c r="U36">
        <v>0</v>
      </c>
      <c r="V36">
        <v>0</v>
      </c>
      <c r="W36" t="s">
        <v>1717</v>
      </c>
      <c r="X36" t="s">
        <v>1718</v>
      </c>
      <c r="Y36" t="s">
        <v>1304</v>
      </c>
      <c r="Z36">
        <v>6168480411</v>
      </c>
      <c r="AA36" t="s">
        <v>1716</v>
      </c>
      <c r="AR36" t="s">
        <v>348</v>
      </c>
      <c r="AT36" t="s">
        <v>1557</v>
      </c>
      <c r="AX36" t="s">
        <v>1556</v>
      </c>
      <c r="BB36" t="s">
        <v>348</v>
      </c>
      <c r="BD36" t="s">
        <v>348</v>
      </c>
    </row>
    <row r="37" spans="1:61" x14ac:dyDescent="0.25">
      <c r="A37" t="s">
        <v>1750</v>
      </c>
      <c r="B37" s="79">
        <v>45338.791666666664</v>
      </c>
      <c r="C37" s="79">
        <v>45340.416666666664</v>
      </c>
      <c r="D37">
        <v>30691851</v>
      </c>
      <c r="E37" t="s">
        <v>1861</v>
      </c>
      <c r="F37" t="s">
        <v>1862</v>
      </c>
      <c r="G37" t="s">
        <v>1863</v>
      </c>
      <c r="H37" t="s">
        <v>1864</v>
      </c>
      <c r="I37" t="s">
        <v>2</v>
      </c>
      <c r="J37">
        <v>48178</v>
      </c>
      <c r="K37">
        <v>2487522992</v>
      </c>
      <c r="L37" t="s">
        <v>1351</v>
      </c>
      <c r="M37" s="79">
        <v>45335.845011574071</v>
      </c>
      <c r="N37" s="80">
        <v>45335</v>
      </c>
      <c r="O37">
        <v>90</v>
      </c>
      <c r="P37">
        <v>0</v>
      </c>
      <c r="Q37">
        <v>0</v>
      </c>
      <c r="R37">
        <v>0</v>
      </c>
      <c r="S37">
        <v>45</v>
      </c>
      <c r="T37">
        <v>1</v>
      </c>
      <c r="U37">
        <v>0</v>
      </c>
      <c r="V37">
        <v>0</v>
      </c>
      <c r="W37" t="s">
        <v>1711</v>
      </c>
      <c r="X37" t="s">
        <v>1862</v>
      </c>
      <c r="Y37" t="s">
        <v>1304</v>
      </c>
      <c r="Z37">
        <v>2484770293</v>
      </c>
      <c r="AA37" t="s">
        <v>1865</v>
      </c>
      <c r="AB37" t="s">
        <v>1863</v>
      </c>
      <c r="AC37" t="s">
        <v>1864</v>
      </c>
      <c r="AD37" t="s">
        <v>2</v>
      </c>
      <c r="AE37">
        <v>48178</v>
      </c>
      <c r="AF37" t="s">
        <v>1306</v>
      </c>
      <c r="AR37" t="s">
        <v>348</v>
      </c>
      <c r="AT37" t="s">
        <v>1557</v>
      </c>
      <c r="AX37" t="s">
        <v>1556</v>
      </c>
      <c r="BB37" t="s">
        <v>348</v>
      </c>
      <c r="BD37" t="s">
        <v>348</v>
      </c>
    </row>
    <row r="38" spans="1:61" x14ac:dyDescent="0.25">
      <c r="A38" t="s">
        <v>1750</v>
      </c>
      <c r="B38" s="79">
        <v>45338.791666666664</v>
      </c>
      <c r="C38" s="79">
        <v>45340.416666666664</v>
      </c>
      <c r="D38">
        <v>30691851</v>
      </c>
      <c r="E38" t="s">
        <v>1861</v>
      </c>
      <c r="F38" t="s">
        <v>1862</v>
      </c>
      <c r="G38" t="s">
        <v>1863</v>
      </c>
      <c r="H38" t="s">
        <v>1864</v>
      </c>
      <c r="I38" t="s">
        <v>2</v>
      </c>
      <c r="J38">
        <v>48178</v>
      </c>
      <c r="K38">
        <v>2487522992</v>
      </c>
      <c r="L38" t="s">
        <v>1351</v>
      </c>
      <c r="M38" s="79">
        <v>45335.845011574071</v>
      </c>
      <c r="N38" s="80">
        <v>45335</v>
      </c>
      <c r="O38">
        <v>90</v>
      </c>
      <c r="P38">
        <v>0</v>
      </c>
      <c r="Q38">
        <v>0</v>
      </c>
      <c r="R38">
        <v>0</v>
      </c>
      <c r="S38">
        <v>45</v>
      </c>
      <c r="T38">
        <v>1</v>
      </c>
      <c r="U38">
        <v>0</v>
      </c>
      <c r="V38">
        <v>0</v>
      </c>
      <c r="W38" t="s">
        <v>1866</v>
      </c>
      <c r="X38" t="s">
        <v>1862</v>
      </c>
      <c r="Y38" t="s">
        <v>1304</v>
      </c>
      <c r="Z38">
        <v>2485006509</v>
      </c>
      <c r="AA38" t="s">
        <v>1865</v>
      </c>
      <c r="AR38" t="s">
        <v>348</v>
      </c>
      <c r="AT38" t="s">
        <v>1557</v>
      </c>
      <c r="AX38" t="s">
        <v>1556</v>
      </c>
      <c r="BB38" t="s">
        <v>348</v>
      </c>
      <c r="BD38" t="s">
        <v>348</v>
      </c>
    </row>
    <row r="39" spans="1:61" x14ac:dyDescent="0.25">
      <c r="A39" t="s">
        <v>1750</v>
      </c>
      <c r="B39" s="79">
        <v>45338.791666666664</v>
      </c>
      <c r="C39" s="79">
        <v>45340.416666666664</v>
      </c>
      <c r="D39">
        <v>30692054</v>
      </c>
      <c r="E39" t="s">
        <v>1736</v>
      </c>
      <c r="F39" t="s">
        <v>1737</v>
      </c>
      <c r="G39" t="s">
        <v>1738</v>
      </c>
      <c r="H39" t="s">
        <v>92</v>
      </c>
      <c r="I39" t="s">
        <v>2</v>
      </c>
      <c r="J39">
        <v>48331</v>
      </c>
      <c r="K39">
        <v>3135751216</v>
      </c>
      <c r="L39" t="s">
        <v>1739</v>
      </c>
      <c r="M39" s="79">
        <v>45335.879259259258</v>
      </c>
      <c r="N39" s="80">
        <v>45335</v>
      </c>
      <c r="O39">
        <v>45</v>
      </c>
      <c r="P39">
        <v>0</v>
      </c>
      <c r="Q39">
        <v>0</v>
      </c>
      <c r="R39">
        <v>45</v>
      </c>
      <c r="S39">
        <v>45</v>
      </c>
      <c r="T39">
        <v>1</v>
      </c>
      <c r="U39">
        <v>0</v>
      </c>
      <c r="V39">
        <v>0</v>
      </c>
      <c r="W39" t="s">
        <v>1740</v>
      </c>
      <c r="X39" t="s">
        <v>1737</v>
      </c>
      <c r="Y39" t="s">
        <v>1304</v>
      </c>
      <c r="Z39">
        <v>3135751216</v>
      </c>
      <c r="AA39" t="s">
        <v>1739</v>
      </c>
      <c r="AR39" t="s">
        <v>348</v>
      </c>
      <c r="AT39" t="s">
        <v>1782</v>
      </c>
      <c r="AX39" t="s">
        <v>1762</v>
      </c>
      <c r="BB39" t="s">
        <v>348</v>
      </c>
      <c r="BD39" t="s">
        <v>348</v>
      </c>
      <c r="BH39" t="s">
        <v>1613</v>
      </c>
      <c r="BI39" t="s">
        <v>1772</v>
      </c>
    </row>
    <row r="40" spans="1:61" x14ac:dyDescent="0.25">
      <c r="A40" t="s">
        <v>1750</v>
      </c>
      <c r="B40" s="79">
        <v>45338.791666666664</v>
      </c>
      <c r="C40" s="79">
        <v>45340.416666666664</v>
      </c>
      <c r="D40">
        <v>30692423</v>
      </c>
      <c r="E40" t="s">
        <v>1661</v>
      </c>
      <c r="F40" t="s">
        <v>1662</v>
      </c>
      <c r="G40" t="s">
        <v>1663</v>
      </c>
      <c r="H40" t="s">
        <v>92</v>
      </c>
      <c r="I40" t="s">
        <v>2</v>
      </c>
      <c r="J40">
        <v>48335</v>
      </c>
      <c r="K40" t="s">
        <v>1664</v>
      </c>
      <c r="L40" t="s">
        <v>1665</v>
      </c>
      <c r="M40" s="79">
        <v>45335.949895833335</v>
      </c>
      <c r="N40" s="80">
        <v>45335</v>
      </c>
      <c r="O40">
        <v>45</v>
      </c>
      <c r="P40">
        <v>0</v>
      </c>
      <c r="Q40">
        <v>0</v>
      </c>
      <c r="R40">
        <v>45</v>
      </c>
      <c r="S40">
        <v>45</v>
      </c>
      <c r="T40">
        <v>1</v>
      </c>
      <c r="U40">
        <v>0</v>
      </c>
      <c r="V40">
        <v>0</v>
      </c>
      <c r="W40" t="s">
        <v>1867</v>
      </c>
      <c r="X40" t="s">
        <v>1868</v>
      </c>
      <c r="Y40" t="s">
        <v>1304</v>
      </c>
      <c r="Z40">
        <v>8125210181</v>
      </c>
      <c r="AA40" t="s">
        <v>1869</v>
      </c>
      <c r="AR40" t="s">
        <v>348</v>
      </c>
      <c r="AT40" t="s">
        <v>1557</v>
      </c>
      <c r="AX40" t="s">
        <v>1556</v>
      </c>
      <c r="BB40" t="s">
        <v>348</v>
      </c>
      <c r="BD40" t="s">
        <v>348</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4:AJ227"/>
  <sheetViews>
    <sheetView workbookViewId="0"/>
  </sheetViews>
  <sheetFormatPr defaultColWidth="8.44140625" defaultRowHeight="13.2" x14ac:dyDescent="0.25"/>
  <cols>
    <col min="1" max="1" width="14.5546875" style="5" customWidth="1"/>
    <col min="2" max="2" width="11" style="5" customWidth="1"/>
    <col min="3" max="16384" width="8.44140625" style="5"/>
  </cols>
  <sheetData>
    <row r="4" spans="1:36" x14ac:dyDescent="0.25">
      <c r="A4" s="4" t="s">
        <v>35</v>
      </c>
      <c r="B4" s="4" t="s">
        <v>36</v>
      </c>
      <c r="C4" s="4" t="s">
        <v>37</v>
      </c>
      <c r="D4" s="4"/>
      <c r="F4" s="4"/>
      <c r="G4" s="4"/>
      <c r="H4" s="4"/>
      <c r="I4" s="4"/>
      <c r="J4" s="4"/>
      <c r="K4" s="4"/>
      <c r="L4" s="4"/>
      <c r="M4" s="4"/>
      <c r="N4" s="4"/>
      <c r="O4" s="4"/>
    </row>
    <row r="5" spans="1:36" s="6" customFormat="1" ht="46.2" customHeight="1" x14ac:dyDescent="0.25">
      <c r="C5" s="7" t="s">
        <v>38</v>
      </c>
      <c r="D5" s="7" t="s">
        <v>39</v>
      </c>
      <c r="E5" s="73" t="s">
        <v>118</v>
      </c>
      <c r="F5" s="28" t="s">
        <v>1543</v>
      </c>
      <c r="G5" s="28" t="s">
        <v>1544</v>
      </c>
      <c r="H5" s="28" t="s">
        <v>1545</v>
      </c>
      <c r="I5" s="28" t="s">
        <v>1546</v>
      </c>
      <c r="J5" s="28" t="s">
        <v>25</v>
      </c>
      <c r="K5" s="28" t="s">
        <v>196</v>
      </c>
      <c r="L5" s="28" t="s">
        <v>252</v>
      </c>
      <c r="M5" s="28" t="s">
        <v>250</v>
      </c>
      <c r="N5" s="6" t="s">
        <v>40</v>
      </c>
      <c r="O5" s="6" t="s">
        <v>41</v>
      </c>
      <c r="P5" s="7" t="s">
        <v>42</v>
      </c>
      <c r="Q5" s="7" t="s">
        <v>43</v>
      </c>
      <c r="R5" s="7" t="s">
        <v>33</v>
      </c>
      <c r="S5" s="7" t="s">
        <v>32</v>
      </c>
      <c r="T5" s="7" t="s">
        <v>21</v>
      </c>
      <c r="U5" s="7" t="s">
        <v>30</v>
      </c>
      <c r="V5" s="7" t="s">
        <v>44</v>
      </c>
      <c r="W5" s="7" t="s">
        <v>45</v>
      </c>
      <c r="X5" s="7" t="s">
        <v>46</v>
      </c>
      <c r="Y5" s="7" t="s">
        <v>47</v>
      </c>
      <c r="Z5" s="7" t="s">
        <v>48</v>
      </c>
      <c r="AA5" s="7" t="s">
        <v>49</v>
      </c>
      <c r="AB5" s="6" t="s">
        <v>24</v>
      </c>
      <c r="AC5" s="7" t="s">
        <v>50</v>
      </c>
      <c r="AD5" s="7" t="s">
        <v>51</v>
      </c>
      <c r="AE5" s="7" t="s">
        <v>52</v>
      </c>
      <c r="AF5" s="7" t="s">
        <v>53</v>
      </c>
      <c r="AG5" s="6" t="s">
        <v>28</v>
      </c>
      <c r="AH5" s="6" t="s">
        <v>26</v>
      </c>
      <c r="AI5" s="6" t="s">
        <v>79</v>
      </c>
      <c r="AJ5" s="73" t="s">
        <v>55</v>
      </c>
    </row>
    <row r="6" spans="1:36" x14ac:dyDescent="0.25">
      <c r="A6" s="27" t="s">
        <v>134</v>
      </c>
      <c r="B6" s="10"/>
      <c r="M6" s="9"/>
    </row>
    <row r="7" spans="1:36" x14ac:dyDescent="0.25">
      <c r="A7" s="27" t="s">
        <v>251</v>
      </c>
      <c r="B7" s="10">
        <v>43645</v>
      </c>
      <c r="L7" s="9" t="s">
        <v>54</v>
      </c>
    </row>
    <row r="8" spans="1:36" x14ac:dyDescent="0.25">
      <c r="A8" s="27" t="s">
        <v>112</v>
      </c>
      <c r="B8" s="10">
        <v>44121</v>
      </c>
      <c r="F8" s="27" t="s">
        <v>54</v>
      </c>
      <c r="G8" s="27" t="s">
        <v>54</v>
      </c>
      <c r="H8" s="27" t="s">
        <v>54</v>
      </c>
      <c r="I8" s="27" t="s">
        <v>54</v>
      </c>
      <c r="L8" s="9"/>
    </row>
    <row r="9" spans="1:36" x14ac:dyDescent="0.25">
      <c r="A9" s="27" t="s">
        <v>331</v>
      </c>
      <c r="B9" s="10"/>
      <c r="M9" s="9"/>
    </row>
    <row r="10" spans="1:36" x14ac:dyDescent="0.25">
      <c r="A10" s="27" t="s">
        <v>21</v>
      </c>
      <c r="B10" s="10">
        <v>43645</v>
      </c>
      <c r="J10" s="27" t="s">
        <v>54</v>
      </c>
      <c r="L10" s="27" t="s">
        <v>54</v>
      </c>
      <c r="M10" s="9"/>
    </row>
    <row r="11" spans="1:36" x14ac:dyDescent="0.25">
      <c r="A11" s="27" t="s">
        <v>12</v>
      </c>
      <c r="B11" s="10">
        <v>43771</v>
      </c>
      <c r="M11" s="9"/>
      <c r="AE11" s="27"/>
      <c r="AJ11" s="27" t="s">
        <v>54</v>
      </c>
    </row>
    <row r="12" spans="1:36" x14ac:dyDescent="0.25">
      <c r="A12" s="27" t="s">
        <v>364</v>
      </c>
      <c r="B12" s="10">
        <v>44121</v>
      </c>
      <c r="E12" s="27" t="s">
        <v>54</v>
      </c>
    </row>
    <row r="13" spans="1:36" x14ac:dyDescent="0.25">
      <c r="A13" s="5" t="s">
        <v>29</v>
      </c>
      <c r="B13" s="10"/>
      <c r="O13" s="9"/>
    </row>
    <row r="16" spans="1:36" x14ac:dyDescent="0.25">
      <c r="A16" s="5" t="s">
        <v>25</v>
      </c>
      <c r="B16" s="10"/>
      <c r="O16" s="9"/>
      <c r="AF16" s="9"/>
    </row>
    <row r="17" spans="1:32" ht="14.1" customHeight="1" x14ac:dyDescent="0.25"/>
    <row r="18" spans="1:32" x14ac:dyDescent="0.25">
      <c r="A18" s="4" t="s">
        <v>59</v>
      </c>
    </row>
    <row r="19" spans="1:32" x14ac:dyDescent="0.25">
      <c r="A19" s="5" t="s">
        <v>60</v>
      </c>
      <c r="B19" s="12">
        <v>41548</v>
      </c>
      <c r="R19" s="9" t="s">
        <v>54</v>
      </c>
      <c r="S19" s="9"/>
      <c r="T19" s="9"/>
    </row>
    <row r="20" spans="1:32" x14ac:dyDescent="0.25">
      <c r="A20" s="5" t="s">
        <v>61</v>
      </c>
      <c r="B20" s="12">
        <v>41430</v>
      </c>
      <c r="C20" s="13"/>
      <c r="D20" s="14"/>
      <c r="F20" s="14"/>
      <c r="G20" s="14"/>
      <c r="H20" s="14"/>
      <c r="I20" s="14"/>
      <c r="J20" s="14"/>
      <c r="K20" s="14"/>
      <c r="L20" s="14"/>
      <c r="M20" s="14"/>
      <c r="N20" s="14"/>
      <c r="O20" s="14"/>
      <c r="P20" s="14" t="s">
        <v>54</v>
      </c>
      <c r="Q20" s="14"/>
      <c r="R20" s="13"/>
      <c r="S20" s="13"/>
      <c r="T20" s="13"/>
    </row>
    <row r="21" spans="1:32" x14ac:dyDescent="0.25">
      <c r="A21" s="5" t="s">
        <v>62</v>
      </c>
      <c r="B21" s="12">
        <v>41376</v>
      </c>
      <c r="C21" s="13"/>
      <c r="D21" s="13"/>
      <c r="F21" s="13"/>
      <c r="G21" s="13"/>
      <c r="H21" s="13"/>
      <c r="I21" s="13"/>
      <c r="J21" s="13"/>
      <c r="K21" s="13"/>
      <c r="L21" s="13"/>
      <c r="M21" s="13"/>
      <c r="N21" s="13"/>
      <c r="O21" s="13"/>
      <c r="P21" s="13"/>
      <c r="Q21" s="13"/>
      <c r="R21" s="13"/>
      <c r="S21" s="13"/>
      <c r="T21" s="13"/>
    </row>
    <row r="22" spans="1:32" x14ac:dyDescent="0.25">
      <c r="A22" s="5" t="s">
        <v>43</v>
      </c>
      <c r="B22" s="12">
        <v>41388</v>
      </c>
      <c r="C22" s="14" t="s">
        <v>54</v>
      </c>
      <c r="D22" s="14" t="s">
        <v>54</v>
      </c>
      <c r="F22" s="14"/>
      <c r="G22" s="14"/>
      <c r="H22" s="14"/>
      <c r="I22" s="14"/>
      <c r="J22" s="14"/>
      <c r="K22" s="14"/>
      <c r="L22" s="14"/>
      <c r="M22" s="14"/>
      <c r="N22" s="14"/>
      <c r="O22" s="14"/>
      <c r="P22" s="13"/>
      <c r="Q22" s="13"/>
      <c r="R22" s="13"/>
      <c r="S22" s="13"/>
      <c r="T22" s="13"/>
    </row>
    <row r="23" spans="1:32" x14ac:dyDescent="0.25">
      <c r="A23" s="5" t="s">
        <v>63</v>
      </c>
      <c r="B23" s="15">
        <v>41983</v>
      </c>
      <c r="P23" s="9"/>
      <c r="Q23" s="9" t="s">
        <v>54</v>
      </c>
      <c r="U23" s="9" t="s">
        <v>54</v>
      </c>
      <c r="V23" s="9"/>
    </row>
    <row r="24" spans="1:32" x14ac:dyDescent="0.25">
      <c r="A24" s="5" t="s">
        <v>64</v>
      </c>
      <c r="B24" s="15">
        <v>41902</v>
      </c>
      <c r="P24" s="9" t="s">
        <v>54</v>
      </c>
      <c r="Q24" s="9"/>
    </row>
    <row r="25" spans="1:32" x14ac:dyDescent="0.25">
      <c r="A25" s="5" t="s">
        <v>64</v>
      </c>
      <c r="B25" s="15">
        <v>42181</v>
      </c>
      <c r="P25" s="9" t="s">
        <v>54</v>
      </c>
      <c r="Q25" s="9"/>
      <c r="AD25" s="9" t="s">
        <v>54</v>
      </c>
    </row>
    <row r="26" spans="1:32" x14ac:dyDescent="0.25">
      <c r="A26" s="5" t="s">
        <v>65</v>
      </c>
      <c r="B26" s="15">
        <v>42054</v>
      </c>
      <c r="V26" s="9" t="s">
        <v>54</v>
      </c>
    </row>
    <row r="27" spans="1:32" x14ac:dyDescent="0.25">
      <c r="A27" s="5" t="s">
        <v>27</v>
      </c>
      <c r="B27" s="15">
        <v>42116</v>
      </c>
      <c r="AB27" s="9" t="s">
        <v>54</v>
      </c>
    </row>
    <row r="28" spans="1:32" x14ac:dyDescent="0.25">
      <c r="A28" s="5" t="s">
        <v>66</v>
      </c>
      <c r="B28" s="15">
        <v>42178</v>
      </c>
      <c r="R28" s="9" t="s">
        <v>54</v>
      </c>
      <c r="S28" s="9"/>
      <c r="T28" s="9"/>
      <c r="AC28" s="9"/>
    </row>
    <row r="29" spans="1:32" x14ac:dyDescent="0.25">
      <c r="A29" s="5" t="s">
        <v>63</v>
      </c>
      <c r="B29" s="15">
        <v>41899</v>
      </c>
      <c r="P29" s="9" t="s">
        <v>54</v>
      </c>
      <c r="Q29" s="9"/>
    </row>
    <row r="30" spans="1:32" x14ac:dyDescent="0.25">
      <c r="A30" s="6" t="s">
        <v>27</v>
      </c>
      <c r="B30" s="8">
        <v>42839</v>
      </c>
      <c r="C30" s="7"/>
      <c r="D30" s="7"/>
      <c r="F30" s="7"/>
      <c r="G30" s="7"/>
      <c r="H30" s="7"/>
      <c r="I30" s="7"/>
      <c r="J30" s="7"/>
      <c r="K30" s="7"/>
      <c r="L30" s="7"/>
      <c r="M30" s="7"/>
      <c r="N30" s="6"/>
      <c r="O30" s="6"/>
      <c r="P30" s="7"/>
      <c r="Q30" s="7"/>
      <c r="R30" s="7"/>
      <c r="S30" s="7"/>
      <c r="T30" s="7"/>
      <c r="U30" s="7"/>
      <c r="V30" s="7"/>
      <c r="W30" s="7"/>
      <c r="X30" s="7"/>
      <c r="Y30" s="7"/>
      <c r="Z30" s="7"/>
      <c r="AA30" s="7"/>
      <c r="AB30" s="6" t="s">
        <v>54</v>
      </c>
      <c r="AC30" s="7"/>
      <c r="AD30" s="7"/>
      <c r="AE30" s="7"/>
      <c r="AF30" s="7"/>
    </row>
    <row r="31" spans="1:32" ht="14.1" customHeight="1" x14ac:dyDescent="0.25">
      <c r="A31" s="6" t="s">
        <v>29</v>
      </c>
      <c r="B31" s="8">
        <v>42839</v>
      </c>
      <c r="C31" s="7"/>
      <c r="D31" s="7"/>
      <c r="F31" s="7"/>
      <c r="G31" s="7"/>
      <c r="H31" s="7"/>
      <c r="I31" s="7"/>
      <c r="J31" s="7"/>
      <c r="K31" s="7"/>
      <c r="L31" s="7"/>
      <c r="M31" s="7"/>
      <c r="N31" s="6"/>
      <c r="O31" s="6"/>
      <c r="P31" s="9" t="s">
        <v>54</v>
      </c>
      <c r="Q31" s="7"/>
      <c r="R31" s="7"/>
      <c r="S31" s="7"/>
      <c r="T31" s="7"/>
      <c r="U31" s="7"/>
      <c r="V31" s="7"/>
      <c r="W31" s="7"/>
      <c r="X31" s="7"/>
      <c r="Y31" s="7"/>
      <c r="Z31" s="7"/>
      <c r="AA31" s="7"/>
      <c r="AB31" s="6"/>
      <c r="AC31" s="7"/>
      <c r="AD31" s="7"/>
      <c r="AE31" s="9" t="s">
        <v>54</v>
      </c>
      <c r="AF31" s="7"/>
    </row>
    <row r="32" spans="1:32" x14ac:dyDescent="0.25">
      <c r="A32" s="5" t="s">
        <v>44</v>
      </c>
      <c r="B32" s="10">
        <v>42523</v>
      </c>
      <c r="P32" s="9" t="s">
        <v>54</v>
      </c>
      <c r="U32" s="9" t="s">
        <v>54</v>
      </c>
      <c r="V32" s="11"/>
      <c r="AE32" s="9" t="s">
        <v>54</v>
      </c>
    </row>
    <row r="33" spans="1:35" x14ac:dyDescent="0.25">
      <c r="A33" s="5" t="s">
        <v>30</v>
      </c>
      <c r="B33" s="10">
        <v>42523</v>
      </c>
      <c r="P33" s="9" t="s">
        <v>54</v>
      </c>
      <c r="U33" s="11"/>
      <c r="V33" s="9" t="s">
        <v>54</v>
      </c>
      <c r="AE33" s="9" t="s">
        <v>54</v>
      </c>
    </row>
    <row r="34" spans="1:35" x14ac:dyDescent="0.25">
      <c r="A34" s="5" t="s">
        <v>42</v>
      </c>
      <c r="B34" s="10">
        <v>42523</v>
      </c>
      <c r="P34" s="11"/>
      <c r="U34" s="9" t="s">
        <v>54</v>
      </c>
      <c r="V34" s="9" t="s">
        <v>54</v>
      </c>
      <c r="AE34" s="9" t="s">
        <v>54</v>
      </c>
    </row>
    <row r="35" spans="1:35" x14ac:dyDescent="0.25">
      <c r="A35" s="5" t="s">
        <v>56</v>
      </c>
      <c r="B35" s="10">
        <v>42640</v>
      </c>
      <c r="N35" s="9" t="s">
        <v>54</v>
      </c>
      <c r="O35" s="9"/>
    </row>
    <row r="36" spans="1:35" x14ac:dyDescent="0.25">
      <c r="A36" s="5" t="s">
        <v>57</v>
      </c>
      <c r="B36" s="10">
        <v>42627</v>
      </c>
      <c r="O36" s="9" t="s">
        <v>54</v>
      </c>
    </row>
    <row r="37" spans="1:35" x14ac:dyDescent="0.25">
      <c r="A37" s="5" t="s">
        <v>58</v>
      </c>
      <c r="B37" s="10">
        <v>42627</v>
      </c>
      <c r="O37" s="9" t="s">
        <v>54</v>
      </c>
    </row>
    <row r="38" spans="1:35" x14ac:dyDescent="0.25">
      <c r="A38" s="5" t="s">
        <v>23</v>
      </c>
      <c r="B38" s="10">
        <v>42867</v>
      </c>
      <c r="O38" s="9"/>
      <c r="AF38" s="9"/>
      <c r="AG38" s="9" t="s">
        <v>54</v>
      </c>
    </row>
    <row r="39" spans="1:35" x14ac:dyDescent="0.25">
      <c r="A39" s="5" t="s">
        <v>55</v>
      </c>
      <c r="B39" s="10">
        <v>43221</v>
      </c>
      <c r="P39" s="9" t="s">
        <v>54</v>
      </c>
      <c r="U39" s="9" t="s">
        <v>54</v>
      </c>
      <c r="V39" s="9" t="s">
        <v>54</v>
      </c>
      <c r="AE39" s="9" t="s">
        <v>54</v>
      </c>
    </row>
    <row r="40" spans="1:35" x14ac:dyDescent="0.25">
      <c r="A40" s="5" t="s">
        <v>78</v>
      </c>
      <c r="B40" s="10">
        <v>43235</v>
      </c>
      <c r="AI40" s="5" t="s">
        <v>54</v>
      </c>
    </row>
    <row r="41" spans="1:35" x14ac:dyDescent="0.25">
      <c r="A41" s="27" t="s">
        <v>90</v>
      </c>
      <c r="B41" s="10">
        <v>43280</v>
      </c>
      <c r="M41" s="9" t="s">
        <v>54</v>
      </c>
    </row>
    <row r="42" spans="1:35" x14ac:dyDescent="0.25">
      <c r="A42" s="27" t="s">
        <v>71</v>
      </c>
      <c r="B42" s="10">
        <v>43280</v>
      </c>
      <c r="M42" s="9" t="s">
        <v>54</v>
      </c>
    </row>
    <row r="43" spans="1:35" x14ac:dyDescent="0.25">
      <c r="A43" s="27" t="s">
        <v>1542</v>
      </c>
      <c r="B43" s="10">
        <v>42655</v>
      </c>
      <c r="O43" s="9"/>
      <c r="AF43" s="9" t="s">
        <v>54</v>
      </c>
    </row>
    <row r="44" spans="1:35" x14ac:dyDescent="0.25">
      <c r="A44" s="27" t="s">
        <v>253</v>
      </c>
      <c r="B44" s="10">
        <v>43383</v>
      </c>
      <c r="M44" s="9" t="s">
        <v>54</v>
      </c>
    </row>
    <row r="45" spans="1:35" x14ac:dyDescent="0.25">
      <c r="A45" s="27" t="s">
        <v>22</v>
      </c>
      <c r="B45" s="10">
        <v>43384</v>
      </c>
      <c r="M45" s="9"/>
      <c r="T45" s="9" t="s">
        <v>54</v>
      </c>
    </row>
    <row r="47" spans="1:35" ht="14.1" customHeight="1" x14ac:dyDescent="0.25">
      <c r="A47" s="6" t="s">
        <v>22</v>
      </c>
      <c r="B47" s="10">
        <v>42816</v>
      </c>
      <c r="C47" s="7"/>
      <c r="D47" s="7"/>
      <c r="F47" s="7"/>
      <c r="G47" s="7"/>
      <c r="H47" s="7"/>
      <c r="I47" s="7"/>
      <c r="J47" s="7"/>
      <c r="K47" s="7"/>
      <c r="L47" s="7"/>
      <c r="M47" s="7"/>
      <c r="N47" s="6"/>
      <c r="O47" s="6"/>
      <c r="P47" s="9"/>
      <c r="Q47" s="7"/>
      <c r="R47" s="7"/>
      <c r="S47" s="7"/>
      <c r="T47" s="7" t="s">
        <v>54</v>
      </c>
      <c r="U47" s="7"/>
      <c r="V47" s="7"/>
      <c r="W47" s="7"/>
      <c r="X47" s="7"/>
      <c r="Y47" s="7"/>
      <c r="Z47" s="7"/>
      <c r="AA47" s="7"/>
      <c r="AB47" s="6"/>
      <c r="AC47" s="7"/>
      <c r="AD47" s="7"/>
      <c r="AE47" s="9"/>
      <c r="AF47" s="7"/>
    </row>
    <row r="48" spans="1:35" x14ac:dyDescent="0.25">
      <c r="A48" s="5" t="s">
        <v>32</v>
      </c>
      <c r="B48" s="10">
        <v>42629</v>
      </c>
      <c r="R48" s="9" t="s">
        <v>54</v>
      </c>
      <c r="S48" s="11"/>
      <c r="T48" s="9"/>
    </row>
    <row r="49" spans="1:31" x14ac:dyDescent="0.25">
      <c r="A49" s="5" t="s">
        <v>31</v>
      </c>
      <c r="B49" s="10">
        <v>42629</v>
      </c>
      <c r="R49" s="9" t="s">
        <v>54</v>
      </c>
      <c r="S49" s="9" t="s">
        <v>54</v>
      </c>
      <c r="T49" s="9"/>
    </row>
    <row r="50" spans="1:31" x14ac:dyDescent="0.25">
      <c r="A50" s="5" t="s">
        <v>34</v>
      </c>
      <c r="B50" s="10">
        <v>42629</v>
      </c>
      <c r="R50" s="9" t="s">
        <v>54</v>
      </c>
      <c r="S50" s="9" t="s">
        <v>54</v>
      </c>
      <c r="T50" s="9"/>
    </row>
    <row r="51" spans="1:31" x14ac:dyDescent="0.25">
      <c r="A51" s="5" t="s">
        <v>21</v>
      </c>
      <c r="B51" s="10">
        <v>42816</v>
      </c>
      <c r="R51" s="9"/>
      <c r="S51" s="9"/>
      <c r="T51" s="11"/>
    </row>
    <row r="52" spans="1:31" x14ac:dyDescent="0.25">
      <c r="A52" s="5" t="s">
        <v>52</v>
      </c>
      <c r="B52" s="10">
        <v>42523</v>
      </c>
      <c r="P52" s="9" t="s">
        <v>54</v>
      </c>
      <c r="U52" s="9" t="s">
        <v>54</v>
      </c>
      <c r="V52" s="9" t="s">
        <v>54</v>
      </c>
      <c r="AE52" s="9" t="s">
        <v>54</v>
      </c>
    </row>
    <row r="227" spans="1:1" x14ac:dyDescent="0.25">
      <c r="A227" s="10"/>
    </row>
  </sheetData>
  <sheetProtection selectLockedCells="1" selectUnlockedCells="1"/>
  <phoneticPr fontId="9" type="noConversion"/>
  <pageMargins left="0.7" right="0.7" top="0.75" bottom="0.75" header="0.51180555555555551" footer="0.51180555555555551"/>
  <pageSetup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3"/>
  <sheetViews>
    <sheetView workbookViewId="0"/>
  </sheetViews>
  <sheetFormatPr defaultColWidth="8.88671875" defaultRowHeight="14.4" x14ac:dyDescent="0.3"/>
  <cols>
    <col min="1" max="4" width="8.88671875" style="90"/>
    <col min="5" max="5" width="9.5546875" style="90" bestFit="1" customWidth="1"/>
    <col min="6" max="16384" width="8.88671875" style="90"/>
  </cols>
  <sheetData>
    <row r="1" spans="1:5" x14ac:dyDescent="0.3">
      <c r="A1" t="s">
        <v>3</v>
      </c>
      <c r="B1" t="s">
        <v>7</v>
      </c>
      <c r="C1" t="s">
        <v>1526</v>
      </c>
      <c r="E1" s="114">
        <v>43888</v>
      </c>
    </row>
    <row r="2" spans="1:5" x14ac:dyDescent="0.3">
      <c r="A2" t="s">
        <v>1491</v>
      </c>
      <c r="B2" t="s">
        <v>1589</v>
      </c>
      <c r="C2">
        <v>6</v>
      </c>
    </row>
    <row r="3" spans="1:5" x14ac:dyDescent="0.3">
      <c r="A3" t="s">
        <v>125</v>
      </c>
      <c r="B3" t="s">
        <v>355</v>
      </c>
      <c r="C3">
        <v>10</v>
      </c>
    </row>
    <row r="4" spans="1:5" x14ac:dyDescent="0.3">
      <c r="A4" t="s">
        <v>1499</v>
      </c>
      <c r="B4" t="s">
        <v>355</v>
      </c>
      <c r="C4">
        <v>11</v>
      </c>
    </row>
    <row r="5" spans="1:5" x14ac:dyDescent="0.3">
      <c r="A5" t="s">
        <v>1488</v>
      </c>
      <c r="B5" t="s">
        <v>1590</v>
      </c>
      <c r="C5">
        <v>6</v>
      </c>
    </row>
    <row r="6" spans="1:5" x14ac:dyDescent="0.3">
      <c r="A6" t="s">
        <v>1390</v>
      </c>
      <c r="B6" t="s">
        <v>1591</v>
      </c>
      <c r="C6">
        <v>6</v>
      </c>
    </row>
    <row r="7" spans="1:5" x14ac:dyDescent="0.3">
      <c r="A7" t="s">
        <v>134</v>
      </c>
      <c r="B7" t="s">
        <v>355</v>
      </c>
      <c r="C7">
        <v>10</v>
      </c>
    </row>
    <row r="8" spans="1:5" x14ac:dyDescent="0.3">
      <c r="A8" t="s">
        <v>954</v>
      </c>
      <c r="B8" t="s">
        <v>1591</v>
      </c>
      <c r="C8"/>
    </row>
    <row r="9" spans="1:5" x14ac:dyDescent="0.3">
      <c r="A9" t="s">
        <v>71</v>
      </c>
      <c r="B9" t="s">
        <v>355</v>
      </c>
      <c r="C9">
        <v>9</v>
      </c>
    </row>
    <row r="10" spans="1:5" x14ac:dyDescent="0.3">
      <c r="A10" t="s">
        <v>402</v>
      </c>
      <c r="B10" t="s">
        <v>1589</v>
      </c>
      <c r="C10">
        <v>7</v>
      </c>
    </row>
    <row r="11" spans="1:5" x14ac:dyDescent="0.3">
      <c r="A11" t="s">
        <v>435</v>
      </c>
      <c r="B11" t="s">
        <v>355</v>
      </c>
      <c r="C11">
        <v>12</v>
      </c>
    </row>
    <row r="12" spans="1:5" x14ac:dyDescent="0.3">
      <c r="A12" t="s">
        <v>1418</v>
      </c>
      <c r="B12" t="s">
        <v>356</v>
      </c>
      <c r="C12">
        <v>9</v>
      </c>
    </row>
    <row r="13" spans="1:5" x14ac:dyDescent="0.3">
      <c r="A13" t="s">
        <v>150</v>
      </c>
      <c r="B13" t="s">
        <v>354</v>
      </c>
      <c r="C13">
        <v>11</v>
      </c>
    </row>
    <row r="14" spans="1:5" x14ac:dyDescent="0.3">
      <c r="A14" t="s">
        <v>977</v>
      </c>
      <c r="B14" t="s">
        <v>356</v>
      </c>
      <c r="C14">
        <v>9</v>
      </c>
    </row>
    <row r="15" spans="1:5" x14ac:dyDescent="0.3">
      <c r="A15" t="s">
        <v>333</v>
      </c>
      <c r="B15" t="s">
        <v>1590</v>
      </c>
      <c r="C15">
        <v>7</v>
      </c>
    </row>
    <row r="16" spans="1:5" x14ac:dyDescent="0.3">
      <c r="A16" t="s">
        <v>152</v>
      </c>
      <c r="B16" t="s">
        <v>355</v>
      </c>
      <c r="C16">
        <v>11</v>
      </c>
    </row>
    <row r="17" spans="1:3" x14ac:dyDescent="0.3">
      <c r="A17" t="s">
        <v>981</v>
      </c>
      <c r="B17" t="s">
        <v>738</v>
      </c>
      <c r="C17">
        <v>8</v>
      </c>
    </row>
    <row r="18" spans="1:3" x14ac:dyDescent="0.3">
      <c r="A18" t="s">
        <v>984</v>
      </c>
      <c r="B18" t="s">
        <v>354</v>
      </c>
      <c r="C18">
        <v>11</v>
      </c>
    </row>
    <row r="19" spans="1:3" x14ac:dyDescent="0.3">
      <c r="A19" t="s">
        <v>383</v>
      </c>
      <c r="B19" t="s">
        <v>738</v>
      </c>
      <c r="C19">
        <v>7</v>
      </c>
    </row>
    <row r="20" spans="1:3" x14ac:dyDescent="0.3">
      <c r="A20" t="s">
        <v>1380</v>
      </c>
      <c r="B20" t="s">
        <v>1590</v>
      </c>
      <c r="C20">
        <v>6</v>
      </c>
    </row>
    <row r="21" spans="1:3" x14ac:dyDescent="0.3">
      <c r="A21" t="s">
        <v>1378</v>
      </c>
      <c r="B21" t="s">
        <v>1589</v>
      </c>
      <c r="C21">
        <v>8</v>
      </c>
    </row>
    <row r="22" spans="1:3" x14ac:dyDescent="0.3">
      <c r="A22" t="s">
        <v>68</v>
      </c>
      <c r="B22" t="s">
        <v>738</v>
      </c>
      <c r="C22">
        <v>8</v>
      </c>
    </row>
    <row r="23" spans="1:3" x14ac:dyDescent="0.3">
      <c r="A23" t="s">
        <v>1429</v>
      </c>
      <c r="B23" t="s">
        <v>1591</v>
      </c>
      <c r="C23">
        <v>6</v>
      </c>
    </row>
    <row r="24" spans="1:3" x14ac:dyDescent="0.3">
      <c r="A24" t="s">
        <v>1381</v>
      </c>
      <c r="B24" t="s">
        <v>1589</v>
      </c>
      <c r="C24">
        <v>6</v>
      </c>
    </row>
    <row r="25" spans="1:3" x14ac:dyDescent="0.3">
      <c r="A25" t="s">
        <v>88</v>
      </c>
      <c r="B25" t="s">
        <v>354</v>
      </c>
      <c r="C25">
        <v>11</v>
      </c>
    </row>
    <row r="26" spans="1:3" x14ac:dyDescent="0.3">
      <c r="A26" t="s">
        <v>994</v>
      </c>
      <c r="B26" t="s">
        <v>1589</v>
      </c>
      <c r="C26">
        <v>7</v>
      </c>
    </row>
    <row r="27" spans="1:3" x14ac:dyDescent="0.3">
      <c r="A27" t="s">
        <v>175</v>
      </c>
      <c r="B27" t="s">
        <v>355</v>
      </c>
      <c r="C27">
        <v>10</v>
      </c>
    </row>
    <row r="28" spans="1:3" x14ac:dyDescent="0.3">
      <c r="A28" t="s">
        <v>1438</v>
      </c>
      <c r="B28" t="s">
        <v>1589</v>
      </c>
      <c r="C28">
        <v>7</v>
      </c>
    </row>
    <row r="29" spans="1:3" x14ac:dyDescent="0.3">
      <c r="A29" t="s">
        <v>111</v>
      </c>
      <c r="B29" t="s">
        <v>354</v>
      </c>
      <c r="C29">
        <v>9</v>
      </c>
    </row>
    <row r="30" spans="1:3" x14ac:dyDescent="0.3">
      <c r="A30" t="s">
        <v>1370</v>
      </c>
      <c r="B30" t="s">
        <v>1591</v>
      </c>
      <c r="C30">
        <v>6</v>
      </c>
    </row>
    <row r="31" spans="1:3" x14ac:dyDescent="0.3">
      <c r="A31" t="s">
        <v>1365</v>
      </c>
      <c r="B31" t="s">
        <v>1591</v>
      </c>
      <c r="C31">
        <v>6</v>
      </c>
    </row>
    <row r="32" spans="1:3" x14ac:dyDescent="0.3">
      <c r="A32" t="s">
        <v>332</v>
      </c>
      <c r="B32" t="s">
        <v>1590</v>
      </c>
      <c r="C32">
        <v>8</v>
      </c>
    </row>
    <row r="33" spans="1:3" x14ac:dyDescent="0.3">
      <c r="A33" t="s">
        <v>69</v>
      </c>
      <c r="B33" t="s">
        <v>356</v>
      </c>
      <c r="C33">
        <v>10</v>
      </c>
    </row>
    <row r="34" spans="1:3" x14ac:dyDescent="0.3">
      <c r="A34" t="s">
        <v>364</v>
      </c>
      <c r="B34" t="s">
        <v>354</v>
      </c>
      <c r="C34">
        <v>10</v>
      </c>
    </row>
    <row r="35" spans="1:3" x14ac:dyDescent="0.3">
      <c r="A35" t="s">
        <v>1446</v>
      </c>
      <c r="B35" t="s">
        <v>738</v>
      </c>
      <c r="C35">
        <v>8</v>
      </c>
    </row>
    <row r="36" spans="1:3" x14ac:dyDescent="0.3">
      <c r="A36" t="s">
        <v>76</v>
      </c>
      <c r="B36" t="s">
        <v>355</v>
      </c>
      <c r="C36">
        <v>11</v>
      </c>
    </row>
    <row r="37" spans="1:3" x14ac:dyDescent="0.3">
      <c r="A37" t="s">
        <v>1447</v>
      </c>
      <c r="B37" t="s">
        <v>738</v>
      </c>
      <c r="C37">
        <v>8</v>
      </c>
    </row>
    <row r="38" spans="1:3" x14ac:dyDescent="0.3">
      <c r="A38" t="s">
        <v>10</v>
      </c>
      <c r="B38" t="s">
        <v>354</v>
      </c>
      <c r="C38">
        <v>9</v>
      </c>
    </row>
    <row r="39" spans="1:3" x14ac:dyDescent="0.3">
      <c r="A39" t="s">
        <v>106</v>
      </c>
      <c r="B39" t="s">
        <v>355</v>
      </c>
      <c r="C39">
        <v>11</v>
      </c>
    </row>
    <row r="40" spans="1:3" x14ac:dyDescent="0.3">
      <c r="A40" t="s">
        <v>378</v>
      </c>
      <c r="B40" t="s">
        <v>738</v>
      </c>
      <c r="C40">
        <v>7</v>
      </c>
    </row>
    <row r="41" spans="1:3" x14ac:dyDescent="0.3">
      <c r="A41" t="s">
        <v>123</v>
      </c>
      <c r="B41" t="s">
        <v>354</v>
      </c>
      <c r="C41">
        <v>11</v>
      </c>
    </row>
    <row r="42" spans="1:3" x14ac:dyDescent="0.3">
      <c r="A42" t="s">
        <v>110</v>
      </c>
      <c r="B42" t="s">
        <v>356</v>
      </c>
      <c r="C42">
        <v>11</v>
      </c>
    </row>
    <row r="43" spans="1:3" x14ac:dyDescent="0.3">
      <c r="A43" t="s">
        <v>112</v>
      </c>
      <c r="B43" t="s">
        <v>354</v>
      </c>
      <c r="C43">
        <v>10</v>
      </c>
    </row>
    <row r="44" spans="1:3" x14ac:dyDescent="0.3">
      <c r="A44" t="s">
        <v>198</v>
      </c>
      <c r="B44" t="s">
        <v>355</v>
      </c>
      <c r="C44">
        <v>10</v>
      </c>
    </row>
    <row r="45" spans="1:3" x14ac:dyDescent="0.3">
      <c r="A45" t="s">
        <v>67</v>
      </c>
      <c r="B45" t="s">
        <v>1590</v>
      </c>
      <c r="C45">
        <v>8</v>
      </c>
    </row>
    <row r="46" spans="1:3" x14ac:dyDescent="0.3">
      <c r="A46" t="s">
        <v>13</v>
      </c>
      <c r="B46" t="s">
        <v>355</v>
      </c>
      <c r="C46">
        <v>11</v>
      </c>
    </row>
    <row r="47" spans="1:3" x14ac:dyDescent="0.3">
      <c r="A47" t="s">
        <v>251</v>
      </c>
      <c r="B47" t="s">
        <v>356</v>
      </c>
      <c r="C47">
        <v>12</v>
      </c>
    </row>
    <row r="48" spans="1:3" x14ac:dyDescent="0.3">
      <c r="A48" t="s">
        <v>365</v>
      </c>
      <c r="B48" t="s">
        <v>354</v>
      </c>
      <c r="C48">
        <v>11</v>
      </c>
    </row>
    <row r="49" spans="1:3" x14ac:dyDescent="0.3">
      <c r="A49" t="s">
        <v>595</v>
      </c>
      <c r="B49" t="s">
        <v>1591</v>
      </c>
      <c r="C49">
        <v>8</v>
      </c>
    </row>
    <row r="50" spans="1:3" x14ac:dyDescent="0.3">
      <c r="A50" t="s">
        <v>1525</v>
      </c>
      <c r="B50" t="s">
        <v>1589</v>
      </c>
      <c r="C50">
        <v>6</v>
      </c>
    </row>
    <row r="51" spans="1:3" x14ac:dyDescent="0.3">
      <c r="A51" t="s">
        <v>34</v>
      </c>
      <c r="B51" t="s">
        <v>354</v>
      </c>
      <c r="C51">
        <v>10</v>
      </c>
    </row>
    <row r="52" spans="1:3" x14ac:dyDescent="0.3">
      <c r="A52" t="s">
        <v>1457</v>
      </c>
      <c r="B52" t="s">
        <v>1590</v>
      </c>
      <c r="C52">
        <v>6</v>
      </c>
    </row>
    <row r="53" spans="1:3" x14ac:dyDescent="0.3">
      <c r="A53" t="s">
        <v>1500</v>
      </c>
      <c r="B53" t="s">
        <v>1590</v>
      </c>
      <c r="C53">
        <v>7</v>
      </c>
    </row>
    <row r="54" spans="1:3" x14ac:dyDescent="0.3">
      <c r="A54" t="s">
        <v>618</v>
      </c>
      <c r="B54" t="s">
        <v>356</v>
      </c>
      <c r="C54">
        <v>9</v>
      </c>
    </row>
    <row r="55" spans="1:3" x14ac:dyDescent="0.3">
      <c r="A55" t="s">
        <v>77</v>
      </c>
      <c r="B55" t="s">
        <v>356</v>
      </c>
      <c r="C55">
        <v>12</v>
      </c>
    </row>
    <row r="56" spans="1:3" x14ac:dyDescent="0.3">
      <c r="A56" t="s">
        <v>1592</v>
      </c>
      <c r="B56" t="s">
        <v>1589</v>
      </c>
      <c r="C56">
        <v>7</v>
      </c>
    </row>
    <row r="57" spans="1:3" x14ac:dyDescent="0.3">
      <c r="A57" t="s">
        <v>11</v>
      </c>
      <c r="B57" t="s">
        <v>356</v>
      </c>
      <c r="C57">
        <v>10</v>
      </c>
    </row>
    <row r="58" spans="1:3" x14ac:dyDescent="0.3">
      <c r="A58" t="s">
        <v>1464</v>
      </c>
      <c r="B58" t="s">
        <v>1590</v>
      </c>
      <c r="C58">
        <v>6</v>
      </c>
    </row>
    <row r="59" spans="1:3" x14ac:dyDescent="0.3">
      <c r="A59" t="s">
        <v>74</v>
      </c>
      <c r="B59" t="s">
        <v>354</v>
      </c>
      <c r="C59">
        <v>11</v>
      </c>
    </row>
    <row r="60" spans="1:3" x14ac:dyDescent="0.3">
      <c r="A60" t="s">
        <v>1468</v>
      </c>
      <c r="B60" t="s">
        <v>1591</v>
      </c>
      <c r="C60">
        <v>6</v>
      </c>
    </row>
    <row r="61" spans="1:3" x14ac:dyDescent="0.3">
      <c r="A61" s="26" t="s">
        <v>379</v>
      </c>
      <c r="B61" t="s">
        <v>1589</v>
      </c>
      <c r="C61">
        <v>7</v>
      </c>
    </row>
    <row r="62" spans="1:3" x14ac:dyDescent="0.3">
      <c r="A62" t="s">
        <v>1382</v>
      </c>
      <c r="B62" t="s">
        <v>355</v>
      </c>
      <c r="C62">
        <v>9</v>
      </c>
    </row>
    <row r="63" spans="1:3" x14ac:dyDescent="0.3">
      <c r="A63" t="s">
        <v>118</v>
      </c>
      <c r="B63" t="s">
        <v>354</v>
      </c>
      <c r="C63">
        <v>11</v>
      </c>
    </row>
    <row r="64" spans="1:3" x14ac:dyDescent="0.3">
      <c r="A64" t="s">
        <v>82</v>
      </c>
      <c r="B64" t="s">
        <v>354</v>
      </c>
      <c r="C64">
        <v>11</v>
      </c>
    </row>
    <row r="65" spans="1:3" x14ac:dyDescent="0.3">
      <c r="A65" t="s">
        <v>416</v>
      </c>
      <c r="B65" t="s">
        <v>354</v>
      </c>
      <c r="C65">
        <v>9</v>
      </c>
    </row>
    <row r="66" spans="1:3" x14ac:dyDescent="0.3">
      <c r="A66" t="s">
        <v>109</v>
      </c>
      <c r="B66" t="s">
        <v>738</v>
      </c>
      <c r="C66">
        <v>8</v>
      </c>
    </row>
    <row r="67" spans="1:3" x14ac:dyDescent="0.3">
      <c r="A67" t="s">
        <v>417</v>
      </c>
      <c r="B67" t="s">
        <v>354</v>
      </c>
      <c r="C67">
        <v>12</v>
      </c>
    </row>
    <row r="68" spans="1:3" x14ac:dyDescent="0.3">
      <c r="A68" t="s">
        <v>664</v>
      </c>
      <c r="B68" t="s">
        <v>356</v>
      </c>
      <c r="C68">
        <v>9</v>
      </c>
    </row>
    <row r="69" spans="1:3" x14ac:dyDescent="0.3">
      <c r="A69" t="s">
        <v>343</v>
      </c>
      <c r="B69" t="s">
        <v>1591</v>
      </c>
      <c r="C69">
        <v>7</v>
      </c>
    </row>
    <row r="70" spans="1:3" x14ac:dyDescent="0.3">
      <c r="A70" t="s">
        <v>347</v>
      </c>
      <c r="B70" t="s">
        <v>1590</v>
      </c>
      <c r="C70">
        <v>7</v>
      </c>
    </row>
    <row r="71" spans="1:3" x14ac:dyDescent="0.3">
      <c r="A71" t="s">
        <v>363</v>
      </c>
      <c r="B71" t="s">
        <v>1591</v>
      </c>
      <c r="C71">
        <v>8</v>
      </c>
    </row>
    <row r="72" spans="1:3" x14ac:dyDescent="0.3">
      <c r="A72" t="s">
        <v>381</v>
      </c>
      <c r="B72" t="s">
        <v>1591</v>
      </c>
      <c r="C72">
        <v>7</v>
      </c>
    </row>
    <row r="73" spans="1:3" x14ac:dyDescent="0.3">
      <c r="A73" t="s">
        <v>705</v>
      </c>
      <c r="B73" t="s">
        <v>1495</v>
      </c>
      <c r="C73">
        <v>12</v>
      </c>
    </row>
    <row r="74" spans="1:3" x14ac:dyDescent="0.3">
      <c r="A74" t="s">
        <v>369</v>
      </c>
      <c r="B74" t="s">
        <v>354</v>
      </c>
      <c r="C74">
        <v>10</v>
      </c>
    </row>
    <row r="75" spans="1:3" x14ac:dyDescent="0.3">
      <c r="A75" t="s">
        <v>80</v>
      </c>
      <c r="B75" t="s">
        <v>738</v>
      </c>
      <c r="C75">
        <v>8</v>
      </c>
    </row>
    <row r="76" spans="1:3" x14ac:dyDescent="0.3">
      <c r="A76" t="s">
        <v>1481</v>
      </c>
      <c r="B76" t="s">
        <v>354</v>
      </c>
      <c r="C76">
        <v>10</v>
      </c>
    </row>
    <row r="77" spans="1:3" x14ac:dyDescent="0.3">
      <c r="A77" t="s">
        <v>119</v>
      </c>
      <c r="B77" t="s">
        <v>355</v>
      </c>
      <c r="C77">
        <v>10</v>
      </c>
    </row>
    <row r="78" spans="1:3" x14ac:dyDescent="0.3">
      <c r="A78" t="s">
        <v>248</v>
      </c>
      <c r="B78" t="s">
        <v>1589</v>
      </c>
      <c r="C78">
        <v>8</v>
      </c>
    </row>
    <row r="79" spans="1:3" x14ac:dyDescent="0.3">
      <c r="A79" s="90" t="s">
        <v>118</v>
      </c>
      <c r="B79" s="90">
        <v>11</v>
      </c>
      <c r="C79" s="90" t="s">
        <v>356</v>
      </c>
    </row>
    <row r="80" spans="1:3" x14ac:dyDescent="0.3">
      <c r="A80" s="90" t="s">
        <v>81</v>
      </c>
      <c r="B80" s="90">
        <v>12</v>
      </c>
      <c r="C80" s="90" t="s">
        <v>1495</v>
      </c>
    </row>
    <row r="81" spans="1:3" x14ac:dyDescent="0.3">
      <c r="A81" s="90" t="s">
        <v>82</v>
      </c>
      <c r="B81" s="90">
        <v>11</v>
      </c>
      <c r="C81" s="90" t="s">
        <v>355</v>
      </c>
    </row>
    <row r="82" spans="1:3" x14ac:dyDescent="0.3">
      <c r="A82" s="90" t="s">
        <v>655</v>
      </c>
      <c r="B82" s="90">
        <v>12</v>
      </c>
      <c r="C82" s="90" t="s">
        <v>1495</v>
      </c>
    </row>
    <row r="83" spans="1:3" x14ac:dyDescent="0.3">
      <c r="A83" s="90" t="s">
        <v>416</v>
      </c>
      <c r="B83" s="90">
        <v>9</v>
      </c>
      <c r="C83" s="90" t="s">
        <v>354</v>
      </c>
    </row>
    <row r="84" spans="1:3" x14ac:dyDescent="0.3">
      <c r="A84" s="90" t="s">
        <v>109</v>
      </c>
      <c r="B84" s="90">
        <v>8</v>
      </c>
      <c r="C84" s="90" t="s">
        <v>738</v>
      </c>
    </row>
    <row r="85" spans="1:3" x14ac:dyDescent="0.3">
      <c r="A85" s="90" t="s">
        <v>417</v>
      </c>
      <c r="B85" s="90">
        <v>12</v>
      </c>
      <c r="C85" s="90" t="s">
        <v>354</v>
      </c>
    </row>
    <row r="86" spans="1:3" x14ac:dyDescent="0.3">
      <c r="A86" s="90" t="s">
        <v>100</v>
      </c>
      <c r="B86" s="90">
        <v>12</v>
      </c>
      <c r="C86" s="90" t="s">
        <v>1495</v>
      </c>
    </row>
    <row r="87" spans="1:3" x14ac:dyDescent="0.3">
      <c r="A87" s="90" t="s">
        <v>664</v>
      </c>
      <c r="B87" s="90">
        <v>9</v>
      </c>
      <c r="C87" s="90" t="s">
        <v>354</v>
      </c>
    </row>
    <row r="88" spans="1:3" x14ac:dyDescent="0.3">
      <c r="A88" s="90" t="s">
        <v>1388</v>
      </c>
      <c r="B88" s="90">
        <v>7</v>
      </c>
      <c r="C88" s="90" t="s">
        <v>1368</v>
      </c>
    </row>
    <row r="89" spans="1:3" x14ac:dyDescent="0.3">
      <c r="A89" s="90" t="s">
        <v>343</v>
      </c>
      <c r="B89" s="90">
        <v>7</v>
      </c>
      <c r="C89" s="90" t="s">
        <v>1368</v>
      </c>
    </row>
    <row r="90" spans="1:3" x14ac:dyDescent="0.3">
      <c r="A90" s="90" t="s">
        <v>238</v>
      </c>
      <c r="B90" s="90">
        <v>12</v>
      </c>
      <c r="C90" s="90" t="s">
        <v>1495</v>
      </c>
    </row>
    <row r="91" spans="1:3" x14ac:dyDescent="0.3">
      <c r="A91" s="90" t="s">
        <v>347</v>
      </c>
      <c r="B91" s="90">
        <v>7</v>
      </c>
      <c r="C91" s="90" t="s">
        <v>1368</v>
      </c>
    </row>
    <row r="92" spans="1:3" x14ac:dyDescent="0.3">
      <c r="A92" s="90" t="s">
        <v>363</v>
      </c>
      <c r="B92" s="90">
        <v>8</v>
      </c>
      <c r="C92" s="90" t="s">
        <v>1366</v>
      </c>
    </row>
    <row r="93" spans="1:3" x14ac:dyDescent="0.3">
      <c r="A93" s="90" t="s">
        <v>685</v>
      </c>
      <c r="B93" s="90">
        <v>11</v>
      </c>
      <c r="C93" s="90" t="s">
        <v>367</v>
      </c>
    </row>
    <row r="94" spans="1:3" x14ac:dyDescent="0.3">
      <c r="A94" s="90" t="s">
        <v>116</v>
      </c>
      <c r="B94" s="90">
        <v>12</v>
      </c>
      <c r="C94" s="90" t="s">
        <v>1495</v>
      </c>
    </row>
    <row r="95" spans="1:3" x14ac:dyDescent="0.3">
      <c r="A95" s="90" t="s">
        <v>381</v>
      </c>
      <c r="B95" s="90">
        <v>7</v>
      </c>
      <c r="C95" s="90" t="s">
        <v>1366</v>
      </c>
    </row>
    <row r="96" spans="1:3" x14ac:dyDescent="0.3">
      <c r="A96" s="90" t="s">
        <v>705</v>
      </c>
      <c r="B96" s="90">
        <v>12</v>
      </c>
      <c r="C96" s="90" t="s">
        <v>1495</v>
      </c>
    </row>
    <row r="97" spans="1:3" x14ac:dyDescent="0.3">
      <c r="A97" s="90" t="s">
        <v>369</v>
      </c>
      <c r="B97" s="90">
        <v>10</v>
      </c>
      <c r="C97" s="90" t="s">
        <v>354</v>
      </c>
    </row>
    <row r="98" spans="1:3" x14ac:dyDescent="0.3">
      <c r="A98" s="90" t="s">
        <v>80</v>
      </c>
      <c r="B98" s="90">
        <v>8</v>
      </c>
      <c r="C98" s="90" t="s">
        <v>738</v>
      </c>
    </row>
    <row r="99" spans="1:3" x14ac:dyDescent="0.3">
      <c r="A99" s="90" t="s">
        <v>115</v>
      </c>
      <c r="B99" s="90">
        <v>12</v>
      </c>
      <c r="C99" s="90" t="s">
        <v>1495</v>
      </c>
    </row>
    <row r="100" spans="1:3" x14ac:dyDescent="0.3">
      <c r="A100" s="90" t="s">
        <v>246</v>
      </c>
      <c r="B100" s="90">
        <v>11</v>
      </c>
      <c r="C100" s="90" t="s">
        <v>356</v>
      </c>
    </row>
    <row r="101" spans="1:3" x14ac:dyDescent="0.3">
      <c r="A101" s="90" t="s">
        <v>1481</v>
      </c>
      <c r="B101" s="90">
        <v>10</v>
      </c>
      <c r="C101" s="90" t="s">
        <v>355</v>
      </c>
    </row>
    <row r="102" spans="1:3" x14ac:dyDescent="0.3">
      <c r="A102" s="90" t="s">
        <v>119</v>
      </c>
      <c r="B102" s="90">
        <v>10</v>
      </c>
      <c r="C102" s="90" t="s">
        <v>355</v>
      </c>
    </row>
    <row r="103" spans="1:3" x14ac:dyDescent="0.3">
      <c r="A103" s="90" t="s">
        <v>248</v>
      </c>
      <c r="B103" s="90">
        <v>8</v>
      </c>
      <c r="C103" s="90" t="s">
        <v>1366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2"/>
  <sheetViews>
    <sheetView workbookViewId="0"/>
  </sheetViews>
  <sheetFormatPr defaultRowHeight="13.2" x14ac:dyDescent="0.25"/>
  <sheetData>
    <row r="1" spans="1:8" x14ac:dyDescent="0.25">
      <c r="A1" t="s">
        <v>3</v>
      </c>
      <c r="B1" t="s">
        <v>1</v>
      </c>
      <c r="C1" t="s">
        <v>1396</v>
      </c>
      <c r="D1" t="s">
        <v>1409</v>
      </c>
      <c r="E1" t="s">
        <v>1410</v>
      </c>
      <c r="F1" t="s">
        <v>1410</v>
      </c>
      <c r="G1" t="s">
        <v>1410</v>
      </c>
      <c r="H1" t="s">
        <v>7</v>
      </c>
    </row>
    <row r="2" spans="1:8" x14ac:dyDescent="0.25">
      <c r="A2" t="s">
        <v>125</v>
      </c>
      <c r="C2" t="s">
        <v>880</v>
      </c>
      <c r="D2" t="s">
        <v>376</v>
      </c>
      <c r="E2" t="s">
        <v>425</v>
      </c>
      <c r="F2" t="s">
        <v>1411</v>
      </c>
      <c r="H2" t="s">
        <v>354</v>
      </c>
    </row>
    <row r="3" spans="1:8" x14ac:dyDescent="0.25">
      <c r="A3" t="s">
        <v>134</v>
      </c>
      <c r="C3" t="s">
        <v>1412</v>
      </c>
      <c r="D3" t="s">
        <v>1391</v>
      </c>
      <c r="E3" t="s">
        <v>427</v>
      </c>
      <c r="F3" t="s">
        <v>1413</v>
      </c>
      <c r="H3" t="s">
        <v>354</v>
      </c>
    </row>
    <row r="4" spans="1:8" x14ac:dyDescent="0.25">
      <c r="A4" t="s">
        <v>954</v>
      </c>
      <c r="H4" t="s">
        <v>1368</v>
      </c>
    </row>
    <row r="5" spans="1:8" x14ac:dyDescent="0.25">
      <c r="A5" t="s">
        <v>90</v>
      </c>
      <c r="B5" t="s">
        <v>736</v>
      </c>
      <c r="C5" t="s">
        <v>1412</v>
      </c>
      <c r="D5" t="s">
        <v>1391</v>
      </c>
      <c r="E5" t="s">
        <v>427</v>
      </c>
      <c r="F5" t="s">
        <v>1413</v>
      </c>
      <c r="H5" t="s">
        <v>356</v>
      </c>
    </row>
    <row r="6" spans="1:8" x14ac:dyDescent="0.25">
      <c r="A6" t="s">
        <v>71</v>
      </c>
      <c r="C6" t="s">
        <v>1412</v>
      </c>
      <c r="D6" t="s">
        <v>1391</v>
      </c>
      <c r="E6" t="s">
        <v>427</v>
      </c>
      <c r="F6" t="s">
        <v>1413</v>
      </c>
      <c r="H6" t="s">
        <v>738</v>
      </c>
    </row>
    <row r="7" spans="1:8" x14ac:dyDescent="0.25">
      <c r="A7" t="s">
        <v>402</v>
      </c>
      <c r="C7" t="s">
        <v>339</v>
      </c>
      <c r="E7" t="s">
        <v>338</v>
      </c>
      <c r="F7" t="s">
        <v>1414</v>
      </c>
      <c r="H7" t="s">
        <v>1368</v>
      </c>
    </row>
    <row r="8" spans="1:8" x14ac:dyDescent="0.25">
      <c r="A8" t="s">
        <v>435</v>
      </c>
      <c r="C8" t="s">
        <v>1415</v>
      </c>
      <c r="E8" t="s">
        <v>436</v>
      </c>
      <c r="F8" t="s">
        <v>1413</v>
      </c>
      <c r="H8" t="s">
        <v>355</v>
      </c>
    </row>
    <row r="9" spans="1:8" x14ac:dyDescent="0.25">
      <c r="A9" t="s">
        <v>95</v>
      </c>
      <c r="C9" t="s">
        <v>1416</v>
      </c>
      <c r="E9" t="s">
        <v>441</v>
      </c>
      <c r="F9" t="s">
        <v>1417</v>
      </c>
      <c r="H9" t="s">
        <v>354</v>
      </c>
    </row>
    <row r="10" spans="1:8" x14ac:dyDescent="0.25">
      <c r="A10" t="s">
        <v>1418</v>
      </c>
      <c r="C10" t="s">
        <v>1352</v>
      </c>
      <c r="D10" t="s">
        <v>1392</v>
      </c>
      <c r="E10" t="s">
        <v>443</v>
      </c>
      <c r="F10" t="s">
        <v>1419</v>
      </c>
      <c r="H10" t="s">
        <v>738</v>
      </c>
    </row>
    <row r="11" spans="1:8" x14ac:dyDescent="0.25">
      <c r="A11" t="s">
        <v>403</v>
      </c>
      <c r="D11" t="s">
        <v>1313</v>
      </c>
      <c r="E11" t="s">
        <v>746</v>
      </c>
      <c r="F11" t="s">
        <v>1420</v>
      </c>
      <c r="H11" t="s">
        <v>367</v>
      </c>
    </row>
    <row r="12" spans="1:8" x14ac:dyDescent="0.25">
      <c r="A12" t="s">
        <v>150</v>
      </c>
      <c r="C12" t="s">
        <v>884</v>
      </c>
      <c r="D12" t="s">
        <v>1310</v>
      </c>
      <c r="E12" t="s">
        <v>335</v>
      </c>
      <c r="F12" t="s">
        <v>1420</v>
      </c>
      <c r="H12" t="s">
        <v>354</v>
      </c>
    </row>
    <row r="13" spans="1:8" x14ac:dyDescent="0.25">
      <c r="A13" t="s">
        <v>977</v>
      </c>
      <c r="C13" t="s">
        <v>1421</v>
      </c>
      <c r="E13" t="s">
        <v>454</v>
      </c>
      <c r="F13" t="s">
        <v>1420</v>
      </c>
      <c r="H13" t="s">
        <v>738</v>
      </c>
    </row>
    <row r="14" spans="1:8" x14ac:dyDescent="0.25">
      <c r="A14" t="s">
        <v>333</v>
      </c>
      <c r="C14" t="s">
        <v>1393</v>
      </c>
      <c r="D14" t="s">
        <v>1393</v>
      </c>
      <c r="E14" t="s">
        <v>346</v>
      </c>
      <c r="F14" t="s">
        <v>1422</v>
      </c>
      <c r="H14" t="s">
        <v>1366</v>
      </c>
    </row>
    <row r="15" spans="1:8" x14ac:dyDescent="0.25">
      <c r="A15" t="s">
        <v>152</v>
      </c>
      <c r="C15" t="s">
        <v>1393</v>
      </c>
      <c r="D15" t="s">
        <v>1393</v>
      </c>
      <c r="E15" t="s">
        <v>346</v>
      </c>
      <c r="F15" t="s">
        <v>1422</v>
      </c>
      <c r="H15" t="s">
        <v>367</v>
      </c>
    </row>
    <row r="16" spans="1:8" x14ac:dyDescent="0.25">
      <c r="A16" t="s">
        <v>981</v>
      </c>
      <c r="B16" t="s">
        <v>375</v>
      </c>
      <c r="D16" t="s">
        <v>1371</v>
      </c>
      <c r="E16" t="s">
        <v>465</v>
      </c>
      <c r="F16" t="s">
        <v>1423</v>
      </c>
      <c r="H16" t="s">
        <v>1366</v>
      </c>
    </row>
    <row r="17" spans="1:8" x14ac:dyDescent="0.25">
      <c r="A17" t="s">
        <v>984</v>
      </c>
      <c r="C17" t="s">
        <v>1369</v>
      </c>
      <c r="D17" t="s">
        <v>1394</v>
      </c>
      <c r="E17" t="s">
        <v>387</v>
      </c>
      <c r="F17" t="s">
        <v>1423</v>
      </c>
      <c r="H17" t="s">
        <v>354</v>
      </c>
    </row>
    <row r="18" spans="1:8" x14ac:dyDescent="0.25">
      <c r="A18" t="s">
        <v>383</v>
      </c>
      <c r="D18" t="s">
        <v>1351</v>
      </c>
      <c r="E18" t="s">
        <v>390</v>
      </c>
      <c r="F18" t="s">
        <v>1420</v>
      </c>
      <c r="H18" t="s">
        <v>1367</v>
      </c>
    </row>
    <row r="19" spans="1:8" x14ac:dyDescent="0.25">
      <c r="A19" t="s">
        <v>1380</v>
      </c>
      <c r="C19" t="s">
        <v>1351</v>
      </c>
      <c r="E19" t="s">
        <v>1424</v>
      </c>
      <c r="F19" t="s">
        <v>1420</v>
      </c>
      <c r="H19" t="s">
        <v>1372</v>
      </c>
    </row>
    <row r="20" spans="1:8" x14ac:dyDescent="0.25">
      <c r="A20" t="s">
        <v>368</v>
      </c>
      <c r="C20" t="s">
        <v>374</v>
      </c>
      <c r="E20" t="s">
        <v>373</v>
      </c>
      <c r="F20" t="s">
        <v>1425</v>
      </c>
      <c r="H20" t="s">
        <v>1368</v>
      </c>
    </row>
    <row r="21" spans="1:8" x14ac:dyDescent="0.25">
      <c r="A21" t="s">
        <v>1378</v>
      </c>
      <c r="C21" t="s">
        <v>1376</v>
      </c>
      <c r="E21" s="26" t="s">
        <v>1426</v>
      </c>
      <c r="F21" t="s">
        <v>1419</v>
      </c>
      <c r="H21" t="s">
        <v>400</v>
      </c>
    </row>
    <row r="22" spans="1:8" x14ac:dyDescent="0.25">
      <c r="A22" t="s">
        <v>68</v>
      </c>
      <c r="C22" t="s">
        <v>1427</v>
      </c>
      <c r="D22" t="s">
        <v>1395</v>
      </c>
      <c r="E22" t="s">
        <v>337</v>
      </c>
      <c r="F22" t="s">
        <v>1428</v>
      </c>
      <c r="H22" t="s">
        <v>1367</v>
      </c>
    </row>
    <row r="23" spans="1:8" x14ac:dyDescent="0.25">
      <c r="A23" t="s">
        <v>1429</v>
      </c>
      <c r="C23" t="s">
        <v>1430</v>
      </c>
      <c r="E23" t="s">
        <v>1431</v>
      </c>
      <c r="F23" t="s">
        <v>1425</v>
      </c>
      <c r="H23" t="s">
        <v>1372</v>
      </c>
    </row>
    <row r="24" spans="1:8" x14ac:dyDescent="0.25">
      <c r="A24" t="s">
        <v>1381</v>
      </c>
      <c r="C24" t="s">
        <v>1432</v>
      </c>
      <c r="E24" t="s">
        <v>1433</v>
      </c>
      <c r="F24" t="s">
        <v>1434</v>
      </c>
      <c r="H24" t="s">
        <v>400</v>
      </c>
    </row>
    <row r="25" spans="1:8" x14ac:dyDescent="0.25">
      <c r="A25" t="s">
        <v>88</v>
      </c>
      <c r="C25" t="s">
        <v>894</v>
      </c>
      <c r="E25" t="s">
        <v>483</v>
      </c>
      <c r="F25" t="s">
        <v>1434</v>
      </c>
      <c r="H25" t="s">
        <v>355</v>
      </c>
    </row>
    <row r="26" spans="1:8" x14ac:dyDescent="0.25">
      <c r="A26" t="s">
        <v>994</v>
      </c>
      <c r="C26" t="s">
        <v>894</v>
      </c>
      <c r="E26" t="s">
        <v>483</v>
      </c>
      <c r="F26" t="s">
        <v>1434</v>
      </c>
      <c r="H26" t="s">
        <v>1367</v>
      </c>
    </row>
    <row r="27" spans="1:8" x14ac:dyDescent="0.25">
      <c r="A27" t="s">
        <v>120</v>
      </c>
      <c r="B27" t="s">
        <v>766</v>
      </c>
      <c r="C27" t="s">
        <v>1435</v>
      </c>
      <c r="D27" t="s">
        <v>1364</v>
      </c>
      <c r="E27" t="s">
        <v>487</v>
      </c>
      <c r="F27" t="s">
        <v>1420</v>
      </c>
      <c r="H27" t="s">
        <v>356</v>
      </c>
    </row>
    <row r="28" spans="1:8" x14ac:dyDescent="0.25">
      <c r="A28" t="s">
        <v>12</v>
      </c>
      <c r="C28" t="s">
        <v>1397</v>
      </c>
      <c r="D28" t="s">
        <v>1397</v>
      </c>
      <c r="E28" t="s">
        <v>495</v>
      </c>
      <c r="F28" t="s">
        <v>1420</v>
      </c>
      <c r="H28" t="s">
        <v>737</v>
      </c>
    </row>
    <row r="29" spans="1:8" x14ac:dyDescent="0.25">
      <c r="A29" t="s">
        <v>175</v>
      </c>
      <c r="D29" t="s">
        <v>1398</v>
      </c>
      <c r="E29" t="s">
        <v>502</v>
      </c>
      <c r="F29" t="s">
        <v>1436</v>
      </c>
      <c r="H29" t="s">
        <v>356</v>
      </c>
    </row>
    <row r="30" spans="1:8" x14ac:dyDescent="0.25">
      <c r="A30" t="s">
        <v>55</v>
      </c>
      <c r="C30" t="s">
        <v>1437</v>
      </c>
      <c r="D30" t="s">
        <v>1399</v>
      </c>
      <c r="E30" t="s">
        <v>505</v>
      </c>
      <c r="F30" t="s">
        <v>1420</v>
      </c>
      <c r="H30" t="s">
        <v>737</v>
      </c>
    </row>
    <row r="31" spans="1:8" x14ac:dyDescent="0.25">
      <c r="A31" t="s">
        <v>1438</v>
      </c>
      <c r="C31" t="s">
        <v>898</v>
      </c>
      <c r="E31" t="s">
        <v>407</v>
      </c>
      <c r="F31" t="s">
        <v>1439</v>
      </c>
      <c r="H31" t="s">
        <v>1366</v>
      </c>
    </row>
    <row r="32" spans="1:8" x14ac:dyDescent="0.25">
      <c r="A32" t="s">
        <v>111</v>
      </c>
      <c r="C32" t="s">
        <v>898</v>
      </c>
      <c r="E32" t="s">
        <v>407</v>
      </c>
      <c r="F32" t="s">
        <v>1439</v>
      </c>
      <c r="H32" t="s">
        <v>738</v>
      </c>
    </row>
    <row r="33" spans="1:8" x14ac:dyDescent="0.25">
      <c r="A33" t="s">
        <v>1370</v>
      </c>
      <c r="C33" t="s">
        <v>1362</v>
      </c>
      <c r="E33" s="26" t="s">
        <v>1440</v>
      </c>
      <c r="F33" t="s">
        <v>1441</v>
      </c>
      <c r="H33" t="s">
        <v>400</v>
      </c>
    </row>
    <row r="34" spans="1:8" x14ac:dyDescent="0.25">
      <c r="A34" t="s">
        <v>25</v>
      </c>
      <c r="B34" t="s">
        <v>776</v>
      </c>
      <c r="C34" t="s">
        <v>1442</v>
      </c>
      <c r="D34" t="s">
        <v>1400</v>
      </c>
      <c r="E34" t="s">
        <v>511</v>
      </c>
      <c r="F34" t="s">
        <v>1417</v>
      </c>
      <c r="H34" t="s">
        <v>737</v>
      </c>
    </row>
    <row r="35" spans="1:8" x14ac:dyDescent="0.25">
      <c r="A35" t="s">
        <v>1365</v>
      </c>
      <c r="C35" t="s">
        <v>1350</v>
      </c>
      <c r="E35" t="s">
        <v>1361</v>
      </c>
      <c r="F35" t="s">
        <v>1420</v>
      </c>
      <c r="H35" t="s">
        <v>1372</v>
      </c>
    </row>
    <row r="36" spans="1:8" x14ac:dyDescent="0.25">
      <c r="A36" t="s">
        <v>1443</v>
      </c>
      <c r="C36" t="s">
        <v>1350</v>
      </c>
      <c r="E36" t="s">
        <v>777</v>
      </c>
      <c r="F36" t="s">
        <v>1420</v>
      </c>
      <c r="H36" t="s">
        <v>1367</v>
      </c>
    </row>
    <row r="37" spans="1:8" x14ac:dyDescent="0.25">
      <c r="A37" t="s">
        <v>332</v>
      </c>
      <c r="C37" t="s">
        <v>352</v>
      </c>
      <c r="E37" t="s">
        <v>351</v>
      </c>
      <c r="F37" t="s">
        <v>1420</v>
      </c>
      <c r="H37" t="s">
        <v>1367</v>
      </c>
    </row>
    <row r="38" spans="1:8" x14ac:dyDescent="0.25">
      <c r="A38" t="s">
        <v>69</v>
      </c>
      <c r="C38" t="s">
        <v>388</v>
      </c>
      <c r="E38" t="s">
        <v>520</v>
      </c>
      <c r="F38" t="s">
        <v>1428</v>
      </c>
      <c r="H38" t="s">
        <v>356</v>
      </c>
    </row>
    <row r="39" spans="1:8" x14ac:dyDescent="0.25">
      <c r="A39" t="s">
        <v>1444</v>
      </c>
      <c r="C39" t="s">
        <v>1445</v>
      </c>
      <c r="E39" t="s">
        <v>782</v>
      </c>
      <c r="F39" t="s">
        <v>1413</v>
      </c>
      <c r="H39" t="s">
        <v>355</v>
      </c>
    </row>
    <row r="40" spans="1:8" x14ac:dyDescent="0.25">
      <c r="A40" t="s">
        <v>1446</v>
      </c>
      <c r="C40" t="s">
        <v>901</v>
      </c>
      <c r="E40" t="s">
        <v>523</v>
      </c>
      <c r="F40" t="s">
        <v>1417</v>
      </c>
      <c r="H40" t="s">
        <v>1368</v>
      </c>
    </row>
    <row r="41" spans="1:8" x14ac:dyDescent="0.25">
      <c r="A41" t="s">
        <v>76</v>
      </c>
      <c r="C41" t="s">
        <v>902</v>
      </c>
      <c r="E41" t="s">
        <v>526</v>
      </c>
      <c r="F41" t="s">
        <v>1436</v>
      </c>
      <c r="H41" t="s">
        <v>354</v>
      </c>
    </row>
    <row r="42" spans="1:8" x14ac:dyDescent="0.25">
      <c r="A42" t="s">
        <v>1447</v>
      </c>
      <c r="C42" t="s">
        <v>905</v>
      </c>
      <c r="E42" t="s">
        <v>532</v>
      </c>
      <c r="F42" t="s">
        <v>1419</v>
      </c>
      <c r="H42" t="s">
        <v>1367</v>
      </c>
    </row>
    <row r="43" spans="1:8" x14ac:dyDescent="0.25">
      <c r="A43" t="s">
        <v>10</v>
      </c>
      <c r="C43" t="s">
        <v>371</v>
      </c>
      <c r="E43" t="s">
        <v>540</v>
      </c>
      <c r="F43" t="s">
        <v>1417</v>
      </c>
      <c r="H43" t="s">
        <v>738</v>
      </c>
    </row>
    <row r="44" spans="1:8" x14ac:dyDescent="0.25">
      <c r="A44" t="s">
        <v>1022</v>
      </c>
      <c r="C44" t="s">
        <v>1360</v>
      </c>
      <c r="E44" t="s">
        <v>546</v>
      </c>
      <c r="F44" t="s">
        <v>1428</v>
      </c>
      <c r="H44" t="s">
        <v>354</v>
      </c>
    </row>
    <row r="45" spans="1:8" x14ac:dyDescent="0.25">
      <c r="A45" t="s">
        <v>107</v>
      </c>
      <c r="B45" t="s">
        <v>794</v>
      </c>
      <c r="C45" t="s">
        <v>345</v>
      </c>
      <c r="D45" t="s">
        <v>1448</v>
      </c>
      <c r="E45" t="s">
        <v>552</v>
      </c>
      <c r="F45" t="s">
        <v>1449</v>
      </c>
      <c r="H45" t="s">
        <v>737</v>
      </c>
    </row>
    <row r="46" spans="1:8" x14ac:dyDescent="0.25">
      <c r="A46" t="s">
        <v>106</v>
      </c>
      <c r="C46" t="s">
        <v>345</v>
      </c>
      <c r="D46" t="s">
        <v>1448</v>
      </c>
      <c r="E46" t="s">
        <v>552</v>
      </c>
      <c r="F46" t="s">
        <v>1449</v>
      </c>
      <c r="H46" t="s">
        <v>355</v>
      </c>
    </row>
    <row r="47" spans="1:8" x14ac:dyDescent="0.25">
      <c r="A47" t="s">
        <v>378</v>
      </c>
      <c r="C47" t="s">
        <v>909</v>
      </c>
      <c r="E47" t="s">
        <v>410</v>
      </c>
      <c r="F47" t="s">
        <v>1423</v>
      </c>
      <c r="H47" t="s">
        <v>1366</v>
      </c>
    </row>
    <row r="48" spans="1:8" x14ac:dyDescent="0.25">
      <c r="A48" t="s">
        <v>123</v>
      </c>
      <c r="C48" t="s">
        <v>909</v>
      </c>
      <c r="E48" t="s">
        <v>410</v>
      </c>
      <c r="F48" t="s">
        <v>1423</v>
      </c>
      <c r="H48" t="s">
        <v>354</v>
      </c>
    </row>
    <row r="49" spans="1:8" x14ac:dyDescent="0.25">
      <c r="A49" t="s">
        <v>110</v>
      </c>
      <c r="C49" t="s">
        <v>911</v>
      </c>
      <c r="E49" t="s">
        <v>559</v>
      </c>
      <c r="F49" t="s">
        <v>1425</v>
      </c>
      <c r="H49" t="s">
        <v>354</v>
      </c>
    </row>
    <row r="50" spans="1:8" x14ac:dyDescent="0.25">
      <c r="A50" t="s">
        <v>112</v>
      </c>
      <c r="C50" t="s">
        <v>1450</v>
      </c>
      <c r="E50" t="s">
        <v>377</v>
      </c>
      <c r="F50" t="s">
        <v>1425</v>
      </c>
      <c r="H50" t="s">
        <v>354</v>
      </c>
    </row>
    <row r="51" spans="1:8" x14ac:dyDescent="0.25">
      <c r="A51" t="s">
        <v>198</v>
      </c>
      <c r="C51" t="s">
        <v>1451</v>
      </c>
      <c r="D51" t="s">
        <v>1387</v>
      </c>
      <c r="E51" t="s">
        <v>386</v>
      </c>
      <c r="F51" t="s">
        <v>1420</v>
      </c>
      <c r="H51" t="s">
        <v>354</v>
      </c>
    </row>
    <row r="52" spans="1:8" x14ac:dyDescent="0.25">
      <c r="A52" t="s">
        <v>67</v>
      </c>
      <c r="C52" t="s">
        <v>1323</v>
      </c>
      <c r="E52" t="s">
        <v>1452</v>
      </c>
      <c r="F52" t="s">
        <v>1413</v>
      </c>
      <c r="H52" t="s">
        <v>1368</v>
      </c>
    </row>
    <row r="53" spans="1:8" x14ac:dyDescent="0.25">
      <c r="A53" t="s">
        <v>13</v>
      </c>
      <c r="C53" t="s">
        <v>1323</v>
      </c>
      <c r="D53" t="s">
        <v>1323</v>
      </c>
      <c r="E53" t="s">
        <v>1452</v>
      </c>
      <c r="F53" t="s">
        <v>1413</v>
      </c>
      <c r="H53" t="s">
        <v>356</v>
      </c>
    </row>
    <row r="54" spans="1:8" x14ac:dyDescent="0.25">
      <c r="A54" t="s">
        <v>366</v>
      </c>
      <c r="C54" t="s">
        <v>1453</v>
      </c>
      <c r="E54" t="s">
        <v>807</v>
      </c>
      <c r="F54" t="s">
        <v>1414</v>
      </c>
      <c r="H54" t="s">
        <v>1367</v>
      </c>
    </row>
    <row r="55" spans="1:8" x14ac:dyDescent="0.25">
      <c r="A55" t="s">
        <v>205</v>
      </c>
      <c r="C55" t="s">
        <v>1337</v>
      </c>
      <c r="E55" t="s">
        <v>572</v>
      </c>
      <c r="F55" t="s">
        <v>1422</v>
      </c>
      <c r="H55" t="s">
        <v>1368</v>
      </c>
    </row>
    <row r="56" spans="1:8" x14ac:dyDescent="0.25">
      <c r="A56" t="s">
        <v>251</v>
      </c>
      <c r="C56" t="s">
        <v>1454</v>
      </c>
      <c r="D56" t="s">
        <v>1401</v>
      </c>
      <c r="E56" t="s">
        <v>577</v>
      </c>
      <c r="F56" t="s">
        <v>1417</v>
      </c>
      <c r="H56" t="s">
        <v>356</v>
      </c>
    </row>
    <row r="57" spans="1:8" x14ac:dyDescent="0.25">
      <c r="A57" t="s">
        <v>365</v>
      </c>
      <c r="C57" t="s">
        <v>359</v>
      </c>
      <c r="E57" t="s">
        <v>358</v>
      </c>
      <c r="F57" t="s">
        <v>1434</v>
      </c>
      <c r="H57" t="s">
        <v>355</v>
      </c>
    </row>
    <row r="58" spans="1:8" x14ac:dyDescent="0.25">
      <c r="A58" t="s">
        <v>1047</v>
      </c>
      <c r="C58" t="s">
        <v>917</v>
      </c>
      <c r="E58" t="s">
        <v>585</v>
      </c>
      <c r="F58" t="s">
        <v>1455</v>
      </c>
      <c r="H58" t="s">
        <v>367</v>
      </c>
    </row>
    <row r="59" spans="1:8" x14ac:dyDescent="0.25">
      <c r="A59" t="s">
        <v>21</v>
      </c>
      <c r="D59" t="s">
        <v>1402</v>
      </c>
      <c r="E59" t="s">
        <v>593</v>
      </c>
      <c r="F59" t="s">
        <v>1428</v>
      </c>
      <c r="H59" t="s">
        <v>737</v>
      </c>
    </row>
    <row r="60" spans="1:8" x14ac:dyDescent="0.25">
      <c r="A60" t="s">
        <v>595</v>
      </c>
      <c r="D60" t="s">
        <v>1374</v>
      </c>
      <c r="E60" t="s">
        <v>596</v>
      </c>
      <c r="F60" t="s">
        <v>1420</v>
      </c>
      <c r="H60" t="s">
        <v>1366</v>
      </c>
    </row>
    <row r="61" spans="1:8" x14ac:dyDescent="0.25">
      <c r="A61" t="s">
        <v>219</v>
      </c>
      <c r="C61" t="s">
        <v>920</v>
      </c>
      <c r="E61" t="s">
        <v>603</v>
      </c>
      <c r="F61" t="s">
        <v>1423</v>
      </c>
      <c r="H61" t="s">
        <v>355</v>
      </c>
    </row>
    <row r="62" spans="1:8" x14ac:dyDescent="0.25">
      <c r="A62" t="s">
        <v>31</v>
      </c>
      <c r="C62" t="s">
        <v>922</v>
      </c>
      <c r="D62" t="s">
        <v>922</v>
      </c>
      <c r="E62" t="s">
        <v>606</v>
      </c>
      <c r="F62" t="s">
        <v>1413</v>
      </c>
      <c r="H62" t="s">
        <v>356</v>
      </c>
    </row>
    <row r="63" spans="1:8" x14ac:dyDescent="0.25">
      <c r="A63" t="s">
        <v>34</v>
      </c>
      <c r="C63" t="s">
        <v>922</v>
      </c>
      <c r="D63" t="s">
        <v>922</v>
      </c>
      <c r="E63" t="s">
        <v>606</v>
      </c>
      <c r="F63" t="s">
        <v>1413</v>
      </c>
      <c r="H63" t="s">
        <v>354</v>
      </c>
    </row>
    <row r="64" spans="1:8" x14ac:dyDescent="0.25">
      <c r="A64" t="s">
        <v>103</v>
      </c>
      <c r="C64" t="s">
        <v>1456</v>
      </c>
      <c r="D64" t="s">
        <v>1403</v>
      </c>
      <c r="E64" t="s">
        <v>608</v>
      </c>
      <c r="F64" t="s">
        <v>1419</v>
      </c>
      <c r="H64" t="s">
        <v>356</v>
      </c>
    </row>
    <row r="65" spans="1:8" x14ac:dyDescent="0.25">
      <c r="A65" t="s">
        <v>1457</v>
      </c>
      <c r="C65" t="s">
        <v>1386</v>
      </c>
      <c r="E65" s="26" t="s">
        <v>1458</v>
      </c>
      <c r="F65" t="s">
        <v>1425</v>
      </c>
      <c r="H65" t="s">
        <v>400</v>
      </c>
    </row>
    <row r="66" spans="1:8" x14ac:dyDescent="0.25">
      <c r="A66" t="s">
        <v>1059</v>
      </c>
      <c r="C66" t="s">
        <v>1459</v>
      </c>
      <c r="D66" t="s">
        <v>923</v>
      </c>
      <c r="E66" t="s">
        <v>825</v>
      </c>
      <c r="F66" t="s">
        <v>1460</v>
      </c>
      <c r="H66" t="s">
        <v>1366</v>
      </c>
    </row>
    <row r="67" spans="1:8" x14ac:dyDescent="0.25">
      <c r="A67" t="s">
        <v>1063</v>
      </c>
      <c r="C67" t="s">
        <v>1461</v>
      </c>
      <c r="E67" t="s">
        <v>619</v>
      </c>
      <c r="F67" t="s">
        <v>1428</v>
      </c>
      <c r="H67" t="s">
        <v>367</v>
      </c>
    </row>
    <row r="68" spans="1:8" x14ac:dyDescent="0.25">
      <c r="A68" t="s">
        <v>618</v>
      </c>
      <c r="C68" t="s">
        <v>1461</v>
      </c>
      <c r="E68" t="s">
        <v>619</v>
      </c>
      <c r="F68" t="s">
        <v>1428</v>
      </c>
      <c r="H68" t="s">
        <v>738</v>
      </c>
    </row>
    <row r="69" spans="1:8" x14ac:dyDescent="0.25">
      <c r="A69" t="s">
        <v>77</v>
      </c>
      <c r="C69" t="s">
        <v>1462</v>
      </c>
      <c r="E69" t="s">
        <v>623</v>
      </c>
      <c r="F69" t="s">
        <v>1463</v>
      </c>
      <c r="H69" t="s">
        <v>355</v>
      </c>
    </row>
    <row r="70" spans="1:8" x14ac:dyDescent="0.25">
      <c r="A70" t="s">
        <v>11</v>
      </c>
      <c r="D70" t="s">
        <v>1312</v>
      </c>
      <c r="E70" t="s">
        <v>640</v>
      </c>
      <c r="F70" t="s">
        <v>1428</v>
      </c>
      <c r="H70" t="s">
        <v>354</v>
      </c>
    </row>
    <row r="71" spans="1:8" x14ac:dyDescent="0.25">
      <c r="A71" t="s">
        <v>1464</v>
      </c>
      <c r="C71" t="s">
        <v>1465</v>
      </c>
      <c r="E71" t="s">
        <v>1466</v>
      </c>
      <c r="F71" t="s">
        <v>1417</v>
      </c>
      <c r="H71" t="s">
        <v>1372</v>
      </c>
    </row>
    <row r="72" spans="1:8" x14ac:dyDescent="0.25">
      <c r="A72" t="s">
        <v>74</v>
      </c>
      <c r="C72" t="s">
        <v>1320</v>
      </c>
      <c r="D72" t="s">
        <v>925</v>
      </c>
      <c r="E72" t="s">
        <v>642</v>
      </c>
      <c r="F72" t="s">
        <v>1413</v>
      </c>
      <c r="H72" t="s">
        <v>356</v>
      </c>
    </row>
    <row r="73" spans="1:8" x14ac:dyDescent="0.25">
      <c r="A73" t="s">
        <v>1379</v>
      </c>
      <c r="C73" t="s">
        <v>1377</v>
      </c>
      <c r="E73" t="s">
        <v>1467</v>
      </c>
      <c r="F73" t="s">
        <v>1413</v>
      </c>
      <c r="H73" t="s">
        <v>1366</v>
      </c>
    </row>
    <row r="74" spans="1:8" x14ac:dyDescent="0.25">
      <c r="A74" t="s">
        <v>1468</v>
      </c>
      <c r="C74" t="s">
        <v>1469</v>
      </c>
      <c r="E74" t="s">
        <v>1470</v>
      </c>
      <c r="F74" t="s">
        <v>1420</v>
      </c>
      <c r="H74" t="s">
        <v>1372</v>
      </c>
    </row>
    <row r="75" spans="1:8" x14ac:dyDescent="0.25">
      <c r="A75" t="s">
        <v>379</v>
      </c>
      <c r="C75" t="s">
        <v>1375</v>
      </c>
      <c r="E75" t="s">
        <v>391</v>
      </c>
      <c r="F75" t="s">
        <v>1414</v>
      </c>
      <c r="H75" t="s">
        <v>1368</v>
      </c>
    </row>
    <row r="76" spans="1:8" x14ac:dyDescent="0.25">
      <c r="A76" t="s">
        <v>1076</v>
      </c>
      <c r="D76" t="s">
        <v>1404</v>
      </c>
      <c r="E76" t="s">
        <v>837</v>
      </c>
      <c r="F76" t="s">
        <v>1423</v>
      </c>
      <c r="H76" t="s">
        <v>367</v>
      </c>
    </row>
    <row r="77" spans="1:8" x14ac:dyDescent="0.25">
      <c r="A77" t="s">
        <v>1382</v>
      </c>
      <c r="C77" t="s">
        <v>1384</v>
      </c>
      <c r="E77" t="s">
        <v>1471</v>
      </c>
      <c r="F77" t="s">
        <v>1420</v>
      </c>
      <c r="H77" t="s">
        <v>738</v>
      </c>
    </row>
    <row r="78" spans="1:8" x14ac:dyDescent="0.25">
      <c r="A78" t="s">
        <v>118</v>
      </c>
      <c r="D78" t="s">
        <v>896</v>
      </c>
      <c r="E78" t="s">
        <v>652</v>
      </c>
      <c r="F78" t="s">
        <v>1413</v>
      </c>
      <c r="H78" t="s">
        <v>354</v>
      </c>
    </row>
    <row r="79" spans="1:8" x14ac:dyDescent="0.25">
      <c r="A79" t="s">
        <v>81</v>
      </c>
      <c r="C79" t="s">
        <v>928</v>
      </c>
      <c r="D79" t="s">
        <v>1405</v>
      </c>
      <c r="E79" t="s">
        <v>360</v>
      </c>
      <c r="F79" t="s">
        <v>1425</v>
      </c>
      <c r="H79" t="s">
        <v>737</v>
      </c>
    </row>
    <row r="80" spans="1:8" x14ac:dyDescent="0.25">
      <c r="A80" t="s">
        <v>82</v>
      </c>
      <c r="B80" t="s">
        <v>361</v>
      </c>
      <c r="C80" t="s">
        <v>928</v>
      </c>
      <c r="D80" t="s">
        <v>1405</v>
      </c>
      <c r="E80" t="s">
        <v>360</v>
      </c>
      <c r="F80" t="s">
        <v>1425</v>
      </c>
      <c r="H80" t="s">
        <v>354</v>
      </c>
    </row>
    <row r="81" spans="1:8" x14ac:dyDescent="0.25">
      <c r="A81" t="s">
        <v>655</v>
      </c>
      <c r="C81" t="s">
        <v>1472</v>
      </c>
      <c r="D81" t="s">
        <v>1406</v>
      </c>
      <c r="E81" t="s">
        <v>656</v>
      </c>
      <c r="F81" t="s">
        <v>1449</v>
      </c>
      <c r="H81" t="s">
        <v>355</v>
      </c>
    </row>
    <row r="82" spans="1:8" x14ac:dyDescent="0.25">
      <c r="A82" t="s">
        <v>416</v>
      </c>
      <c r="D82" t="s">
        <v>1363</v>
      </c>
      <c r="E82" t="s">
        <v>845</v>
      </c>
      <c r="F82" t="s">
        <v>1473</v>
      </c>
      <c r="H82" t="s">
        <v>367</v>
      </c>
    </row>
    <row r="83" spans="1:8" x14ac:dyDescent="0.25">
      <c r="A83" t="s">
        <v>109</v>
      </c>
      <c r="C83" t="s">
        <v>930</v>
      </c>
      <c r="E83" t="s">
        <v>659</v>
      </c>
      <c r="F83" t="s">
        <v>1413</v>
      </c>
      <c r="H83" t="s">
        <v>1367</v>
      </c>
    </row>
    <row r="84" spans="1:8" x14ac:dyDescent="0.25">
      <c r="A84" t="s">
        <v>417</v>
      </c>
      <c r="C84" t="s">
        <v>930</v>
      </c>
      <c r="E84" t="s">
        <v>659</v>
      </c>
      <c r="F84" t="s">
        <v>1413</v>
      </c>
      <c r="H84" t="s">
        <v>354</v>
      </c>
    </row>
    <row r="85" spans="1:8" x14ac:dyDescent="0.25">
      <c r="A85" t="s">
        <v>100</v>
      </c>
      <c r="C85" t="s">
        <v>1474</v>
      </c>
      <c r="E85" t="s">
        <v>661</v>
      </c>
      <c r="F85" t="s">
        <v>662</v>
      </c>
      <c r="G85" t="s">
        <v>1420</v>
      </c>
      <c r="H85" t="s">
        <v>737</v>
      </c>
    </row>
    <row r="86" spans="1:8" x14ac:dyDescent="0.25">
      <c r="A86" t="s">
        <v>664</v>
      </c>
      <c r="C86" t="s">
        <v>1475</v>
      </c>
      <c r="D86" t="s">
        <v>1303</v>
      </c>
      <c r="E86" t="s">
        <v>384</v>
      </c>
      <c r="F86" t="s">
        <v>1428</v>
      </c>
      <c r="H86" t="s">
        <v>738</v>
      </c>
    </row>
    <row r="87" spans="1:8" x14ac:dyDescent="0.25">
      <c r="A87" t="s">
        <v>1388</v>
      </c>
      <c r="C87" t="s">
        <v>1385</v>
      </c>
      <c r="E87" t="s">
        <v>1476</v>
      </c>
      <c r="F87" t="s">
        <v>792</v>
      </c>
      <c r="G87" t="s">
        <v>1449</v>
      </c>
      <c r="H87" t="s">
        <v>1368</v>
      </c>
    </row>
    <row r="88" spans="1:8" x14ac:dyDescent="0.25">
      <c r="A88" t="s">
        <v>343</v>
      </c>
      <c r="D88" t="s">
        <v>1336</v>
      </c>
      <c r="E88" t="s">
        <v>340</v>
      </c>
      <c r="F88" t="s">
        <v>1441</v>
      </c>
      <c r="H88" t="s">
        <v>1367</v>
      </c>
    </row>
    <row r="89" spans="1:8" x14ac:dyDescent="0.25">
      <c r="A89" t="s">
        <v>238</v>
      </c>
      <c r="C89" t="s">
        <v>931</v>
      </c>
      <c r="E89" t="s">
        <v>673</v>
      </c>
      <c r="F89" t="s">
        <v>1477</v>
      </c>
      <c r="H89" t="s">
        <v>356</v>
      </c>
    </row>
    <row r="90" spans="1:8" x14ac:dyDescent="0.25">
      <c r="A90" t="s">
        <v>347</v>
      </c>
      <c r="C90" t="s">
        <v>1322</v>
      </c>
      <c r="E90" t="s">
        <v>856</v>
      </c>
      <c r="F90" t="s">
        <v>1413</v>
      </c>
      <c r="H90" t="s">
        <v>1368</v>
      </c>
    </row>
    <row r="91" spans="1:8" x14ac:dyDescent="0.25">
      <c r="A91" t="s">
        <v>363</v>
      </c>
      <c r="C91" t="s">
        <v>1326</v>
      </c>
      <c r="E91" t="s">
        <v>859</v>
      </c>
      <c r="F91" t="s">
        <v>1419</v>
      </c>
      <c r="H91" t="s">
        <v>1366</v>
      </c>
    </row>
    <row r="92" spans="1:8" x14ac:dyDescent="0.25">
      <c r="A92" t="s">
        <v>685</v>
      </c>
      <c r="C92" t="s">
        <v>1478</v>
      </c>
      <c r="E92" t="s">
        <v>686</v>
      </c>
      <c r="F92" t="s">
        <v>1441</v>
      </c>
      <c r="H92" t="s">
        <v>355</v>
      </c>
    </row>
    <row r="93" spans="1:8" x14ac:dyDescent="0.25">
      <c r="A93" t="s">
        <v>116</v>
      </c>
      <c r="B93" t="s">
        <v>865</v>
      </c>
      <c r="C93" t="s">
        <v>1479</v>
      </c>
      <c r="D93" t="s">
        <v>865</v>
      </c>
      <c r="E93" t="s">
        <v>688</v>
      </c>
      <c r="F93" t="s">
        <v>1449</v>
      </c>
      <c r="H93" t="s">
        <v>355</v>
      </c>
    </row>
    <row r="94" spans="1:8" x14ac:dyDescent="0.25">
      <c r="A94" t="s">
        <v>381</v>
      </c>
      <c r="C94" t="s">
        <v>932</v>
      </c>
      <c r="E94" t="s">
        <v>867</v>
      </c>
      <c r="F94" t="s">
        <v>1480</v>
      </c>
      <c r="H94" t="s">
        <v>1366</v>
      </c>
    </row>
    <row r="95" spans="1:8" x14ac:dyDescent="0.25">
      <c r="A95" t="s">
        <v>705</v>
      </c>
      <c r="B95" t="s">
        <v>870</v>
      </c>
      <c r="C95" t="s">
        <v>937</v>
      </c>
      <c r="E95" t="s">
        <v>706</v>
      </c>
      <c r="F95" t="s">
        <v>1425</v>
      </c>
      <c r="H95" t="s">
        <v>737</v>
      </c>
    </row>
    <row r="96" spans="1:8" x14ac:dyDescent="0.25">
      <c r="A96" t="s">
        <v>369</v>
      </c>
      <c r="C96" t="s">
        <v>937</v>
      </c>
      <c r="E96" t="s">
        <v>706</v>
      </c>
      <c r="F96" t="s">
        <v>1425</v>
      </c>
      <c r="H96" t="s">
        <v>355</v>
      </c>
    </row>
    <row r="97" spans="1:8" x14ac:dyDescent="0.25">
      <c r="A97" t="s">
        <v>80</v>
      </c>
      <c r="C97" t="s">
        <v>937</v>
      </c>
      <c r="E97" t="s">
        <v>706</v>
      </c>
      <c r="F97" t="s">
        <v>1425</v>
      </c>
      <c r="H97" t="s">
        <v>1368</v>
      </c>
    </row>
    <row r="98" spans="1:8" x14ac:dyDescent="0.25">
      <c r="A98" t="s">
        <v>115</v>
      </c>
      <c r="D98" t="s">
        <v>1341</v>
      </c>
      <c r="E98" t="s">
        <v>708</v>
      </c>
      <c r="F98" t="s">
        <v>1417</v>
      </c>
      <c r="H98" t="s">
        <v>356</v>
      </c>
    </row>
    <row r="99" spans="1:8" x14ac:dyDescent="0.25">
      <c r="A99" t="s">
        <v>246</v>
      </c>
      <c r="C99" t="s">
        <v>1340</v>
      </c>
      <c r="E99" t="s">
        <v>718</v>
      </c>
      <c r="F99" t="s">
        <v>1423</v>
      </c>
      <c r="H99" t="s">
        <v>354</v>
      </c>
    </row>
    <row r="100" spans="1:8" x14ac:dyDescent="0.25">
      <c r="A100" t="s">
        <v>1481</v>
      </c>
      <c r="B100" t="s">
        <v>874</v>
      </c>
      <c r="C100" t="s">
        <v>874</v>
      </c>
      <c r="D100" t="s">
        <v>945</v>
      </c>
      <c r="E100" t="s">
        <v>720</v>
      </c>
      <c r="F100" t="s">
        <v>1482</v>
      </c>
      <c r="H100" t="s">
        <v>354</v>
      </c>
    </row>
    <row r="101" spans="1:8" x14ac:dyDescent="0.25">
      <c r="A101" t="s">
        <v>119</v>
      </c>
      <c r="C101" t="s">
        <v>1483</v>
      </c>
      <c r="D101" t="s">
        <v>1407</v>
      </c>
      <c r="E101" t="s">
        <v>725</v>
      </c>
      <c r="F101" t="s">
        <v>1420</v>
      </c>
      <c r="H101" t="s">
        <v>354</v>
      </c>
    </row>
    <row r="102" spans="1:8" x14ac:dyDescent="0.25">
      <c r="A102" t="s">
        <v>248</v>
      </c>
      <c r="C102" t="s">
        <v>1484</v>
      </c>
      <c r="D102" t="s">
        <v>1408</v>
      </c>
      <c r="E102" t="s">
        <v>727</v>
      </c>
      <c r="F102" t="s">
        <v>1417</v>
      </c>
      <c r="H102" t="s">
        <v>1366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I351"/>
  <sheetViews>
    <sheetView workbookViewId="0"/>
  </sheetViews>
  <sheetFormatPr defaultRowHeight="13.2" x14ac:dyDescent="0.25"/>
  <cols>
    <col min="1" max="1" width="39.88671875" customWidth="1"/>
    <col min="2" max="2" width="4.5546875" bestFit="1" customWidth="1"/>
    <col min="3" max="5" width="10.109375" bestFit="1" customWidth="1"/>
    <col min="7" max="7" width="42.88671875" customWidth="1"/>
  </cols>
  <sheetData>
    <row r="1" spans="1:9" ht="40.200000000000003" thickBot="1" x14ac:dyDescent="0.3">
      <c r="A1" s="17" t="s">
        <v>3</v>
      </c>
      <c r="B1" s="17" t="s">
        <v>126</v>
      </c>
      <c r="C1" s="17" t="s">
        <v>127</v>
      </c>
      <c r="D1" s="17" t="s">
        <v>128</v>
      </c>
      <c r="E1" s="17" t="s">
        <v>129</v>
      </c>
      <c r="F1" s="17" t="s">
        <v>130</v>
      </c>
      <c r="G1" s="17" t="s">
        <v>131</v>
      </c>
      <c r="I1" s="24" t="s">
        <v>249</v>
      </c>
    </row>
    <row r="2" spans="1:9" ht="14.25" customHeight="1" thickBot="1" x14ac:dyDescent="0.3">
      <c r="A2" s="18" t="s">
        <v>132</v>
      </c>
      <c r="B2" s="19">
        <v>11</v>
      </c>
      <c r="C2" s="20">
        <v>42899</v>
      </c>
      <c r="D2" s="20">
        <v>42899</v>
      </c>
      <c r="E2" s="20">
        <v>42894</v>
      </c>
      <c r="F2" s="21"/>
      <c r="G2" s="21" t="s">
        <v>133</v>
      </c>
      <c r="I2" t="b">
        <f>NOT(OR(ISBLANK(E2),ISBLANK(D2),ISBLANK(C2)))</f>
        <v>1</v>
      </c>
    </row>
    <row r="3" spans="1:9" ht="14.25" customHeight="1" thickBot="1" x14ac:dyDescent="0.3">
      <c r="A3" s="18" t="s">
        <v>125</v>
      </c>
      <c r="B3" s="19">
        <v>13</v>
      </c>
      <c r="C3" s="20">
        <v>42842</v>
      </c>
      <c r="D3" s="20">
        <v>42842</v>
      </c>
      <c r="E3" s="20">
        <v>42842</v>
      </c>
      <c r="F3" s="21"/>
      <c r="G3" s="21"/>
      <c r="I3" t="b">
        <f t="shared" ref="I3:I66" si="0">NOT(OR(ISBLANK(E3),ISBLANK(D3),ISBLANK(C3)))</f>
        <v>1</v>
      </c>
    </row>
    <row r="4" spans="1:9" ht="14.25" customHeight="1" thickBot="1" x14ac:dyDescent="0.3">
      <c r="A4" s="18" t="s">
        <v>134</v>
      </c>
      <c r="B4" s="19">
        <v>12</v>
      </c>
      <c r="C4" s="20">
        <v>42867</v>
      </c>
      <c r="D4" s="20">
        <v>42867</v>
      </c>
      <c r="E4" s="20">
        <v>42867</v>
      </c>
      <c r="F4" s="21"/>
      <c r="G4" s="21" t="s">
        <v>135</v>
      </c>
      <c r="I4" t="b">
        <f t="shared" si="0"/>
        <v>1</v>
      </c>
    </row>
    <row r="5" spans="1:9" ht="14.25" customHeight="1" thickBot="1" x14ac:dyDescent="0.3">
      <c r="A5" s="18" t="s">
        <v>90</v>
      </c>
      <c r="B5" s="19">
        <v>16</v>
      </c>
      <c r="C5" s="20">
        <v>42867</v>
      </c>
      <c r="D5" s="20">
        <v>42867</v>
      </c>
      <c r="E5" s="20">
        <v>42867</v>
      </c>
      <c r="F5" s="21"/>
      <c r="G5" s="21" t="s">
        <v>136</v>
      </c>
      <c r="I5" t="b">
        <f t="shared" si="0"/>
        <v>1</v>
      </c>
    </row>
    <row r="6" spans="1:9" ht="14.25" customHeight="1" thickBot="1" x14ac:dyDescent="0.3">
      <c r="A6" s="18" t="s">
        <v>71</v>
      </c>
      <c r="B6" s="19">
        <v>11</v>
      </c>
      <c r="C6" s="20">
        <v>42867</v>
      </c>
      <c r="D6" s="20">
        <v>42867</v>
      </c>
      <c r="E6" s="20">
        <v>42867</v>
      </c>
      <c r="F6" s="21"/>
      <c r="G6" s="21" t="s">
        <v>137</v>
      </c>
      <c r="I6" t="b">
        <f t="shared" si="0"/>
        <v>1</v>
      </c>
    </row>
    <row r="7" spans="1:9" ht="14.25" customHeight="1" thickBot="1" x14ac:dyDescent="0.3">
      <c r="A7" s="18" t="s">
        <v>138</v>
      </c>
      <c r="B7" s="19">
        <v>11</v>
      </c>
      <c r="C7" s="19" t="s">
        <v>139</v>
      </c>
      <c r="D7" s="19" t="s">
        <v>140</v>
      </c>
      <c r="E7" s="21"/>
      <c r="F7" s="21"/>
      <c r="G7" s="21"/>
      <c r="I7" t="b">
        <f t="shared" si="0"/>
        <v>0</v>
      </c>
    </row>
    <row r="8" spans="1:9" ht="14.25" customHeight="1" thickBot="1" x14ac:dyDescent="0.3">
      <c r="A8" s="18" t="s">
        <v>141</v>
      </c>
      <c r="B8" s="19">
        <v>18</v>
      </c>
      <c r="C8" s="21"/>
      <c r="D8" s="21"/>
      <c r="E8" s="21"/>
      <c r="F8" s="21"/>
      <c r="G8" s="21"/>
      <c r="I8" t="b">
        <f t="shared" si="0"/>
        <v>0</v>
      </c>
    </row>
    <row r="9" spans="1:9" ht="14.25" customHeight="1" thickBot="1" x14ac:dyDescent="0.3">
      <c r="A9" s="18" t="s">
        <v>142</v>
      </c>
      <c r="B9" s="19">
        <v>16</v>
      </c>
      <c r="C9" s="21"/>
      <c r="D9" s="21"/>
      <c r="E9" s="21"/>
      <c r="F9" s="21"/>
      <c r="G9" s="21"/>
      <c r="I9" t="b">
        <f t="shared" si="0"/>
        <v>0</v>
      </c>
    </row>
    <row r="10" spans="1:9" ht="14.25" customHeight="1" thickBot="1" x14ac:dyDescent="0.3">
      <c r="A10" s="18" t="s">
        <v>143</v>
      </c>
      <c r="B10" s="19">
        <v>14</v>
      </c>
      <c r="C10" s="20">
        <v>42891</v>
      </c>
      <c r="D10" s="20">
        <v>42891</v>
      </c>
      <c r="E10" s="20">
        <v>42574</v>
      </c>
      <c r="F10" s="21"/>
      <c r="G10" s="21" t="s">
        <v>144</v>
      </c>
      <c r="I10" t="b">
        <f t="shared" si="0"/>
        <v>1</v>
      </c>
    </row>
    <row r="11" spans="1:9" ht="14.25" customHeight="1" thickBot="1" x14ac:dyDescent="0.3">
      <c r="A11" s="18" t="s">
        <v>145</v>
      </c>
      <c r="B11" s="19">
        <v>11</v>
      </c>
      <c r="C11" s="20">
        <v>42869</v>
      </c>
      <c r="D11" s="19" t="s">
        <v>140</v>
      </c>
      <c r="E11" s="19" t="s">
        <v>140</v>
      </c>
      <c r="F11" s="21"/>
      <c r="G11" s="21"/>
      <c r="I11" t="b">
        <f t="shared" si="0"/>
        <v>1</v>
      </c>
    </row>
    <row r="12" spans="1:9" ht="14.25" customHeight="1" thickBot="1" x14ac:dyDescent="0.3">
      <c r="A12" s="18" t="s">
        <v>95</v>
      </c>
      <c r="B12" s="19">
        <v>11</v>
      </c>
      <c r="C12" s="21"/>
      <c r="D12" s="21"/>
      <c r="E12" s="21"/>
      <c r="F12" s="21"/>
      <c r="G12" s="21"/>
      <c r="I12" t="b">
        <f t="shared" si="0"/>
        <v>0</v>
      </c>
    </row>
    <row r="13" spans="1:9" ht="14.25" customHeight="1" thickBot="1" x14ac:dyDescent="0.3">
      <c r="A13" s="18" t="s">
        <v>72</v>
      </c>
      <c r="B13" s="19">
        <v>12</v>
      </c>
      <c r="C13" s="21"/>
      <c r="D13" s="21"/>
      <c r="E13" s="21"/>
      <c r="F13" s="21"/>
      <c r="G13" s="21"/>
      <c r="I13" t="b">
        <f t="shared" si="0"/>
        <v>0</v>
      </c>
    </row>
    <row r="14" spans="1:9" ht="14.25" customHeight="1" thickBot="1" x14ac:dyDescent="0.3">
      <c r="A14" s="18" t="s">
        <v>146</v>
      </c>
      <c r="B14" s="19">
        <v>14</v>
      </c>
      <c r="C14" s="21"/>
      <c r="D14" s="21"/>
      <c r="E14" s="21"/>
      <c r="F14" s="21"/>
      <c r="G14" s="21"/>
      <c r="I14" t="b">
        <f t="shared" si="0"/>
        <v>0</v>
      </c>
    </row>
    <row r="15" spans="1:9" ht="14.25" customHeight="1" thickBot="1" x14ac:dyDescent="0.3">
      <c r="A15" s="18" t="s">
        <v>147</v>
      </c>
      <c r="B15" s="19">
        <v>17</v>
      </c>
      <c r="C15" s="20">
        <v>42892</v>
      </c>
      <c r="D15" s="20">
        <v>42892</v>
      </c>
      <c r="E15" s="20">
        <v>42872</v>
      </c>
      <c r="F15" s="21"/>
      <c r="G15" s="21" t="s">
        <v>148</v>
      </c>
      <c r="I15" t="b">
        <f t="shared" si="0"/>
        <v>1</v>
      </c>
    </row>
    <row r="16" spans="1:9" ht="14.25" customHeight="1" thickBot="1" x14ac:dyDescent="0.3">
      <c r="A16" s="18" t="s">
        <v>149</v>
      </c>
      <c r="B16" s="19">
        <v>16</v>
      </c>
      <c r="C16" s="21"/>
      <c r="D16" s="21"/>
      <c r="E16" s="21"/>
      <c r="F16" s="21"/>
      <c r="G16" s="21"/>
      <c r="I16" t="b">
        <f t="shared" si="0"/>
        <v>0</v>
      </c>
    </row>
    <row r="17" spans="1:9" ht="14.25" customHeight="1" thickBot="1" x14ac:dyDescent="0.3">
      <c r="A17" s="18" t="s">
        <v>150</v>
      </c>
      <c r="B17" s="19">
        <v>13</v>
      </c>
      <c r="C17" s="20">
        <v>42693</v>
      </c>
      <c r="D17" s="20">
        <v>42693</v>
      </c>
      <c r="E17" s="20">
        <v>42693</v>
      </c>
      <c r="F17" s="21"/>
      <c r="G17" s="21"/>
      <c r="I17" t="b">
        <f t="shared" si="0"/>
        <v>1</v>
      </c>
    </row>
    <row r="18" spans="1:9" ht="14.25" customHeight="1" thickBot="1" x14ac:dyDescent="0.3">
      <c r="A18" s="18" t="s">
        <v>151</v>
      </c>
      <c r="B18" s="19">
        <v>11</v>
      </c>
      <c r="C18" s="20">
        <v>42899</v>
      </c>
      <c r="D18" s="20">
        <v>42899</v>
      </c>
      <c r="E18" s="20">
        <v>42893</v>
      </c>
      <c r="F18" s="21"/>
      <c r="G18" s="21"/>
      <c r="I18" t="b">
        <f t="shared" si="0"/>
        <v>1</v>
      </c>
    </row>
    <row r="19" spans="1:9" ht="14.25" customHeight="1" thickBot="1" x14ac:dyDescent="0.3">
      <c r="A19" s="18" t="s">
        <v>152</v>
      </c>
      <c r="B19" s="19">
        <v>13</v>
      </c>
      <c r="C19" s="20">
        <v>42842</v>
      </c>
      <c r="D19" s="20">
        <v>42842</v>
      </c>
      <c r="E19" s="20">
        <v>42842</v>
      </c>
      <c r="F19" s="22">
        <v>41334</v>
      </c>
      <c r="G19" s="21" t="s">
        <v>153</v>
      </c>
      <c r="I19" t="b">
        <f t="shared" si="0"/>
        <v>1</v>
      </c>
    </row>
    <row r="20" spans="1:9" ht="14.25" customHeight="1" thickBot="1" x14ac:dyDescent="0.3">
      <c r="A20" s="18" t="s">
        <v>154</v>
      </c>
      <c r="B20" s="19">
        <v>15</v>
      </c>
      <c r="C20" s="21"/>
      <c r="D20" s="21"/>
      <c r="E20" s="21"/>
      <c r="F20" s="21"/>
      <c r="G20" s="21"/>
      <c r="I20" t="b">
        <f t="shared" si="0"/>
        <v>0</v>
      </c>
    </row>
    <row r="21" spans="1:9" ht="14.25" customHeight="1" thickBot="1" x14ac:dyDescent="0.3">
      <c r="A21" s="18" t="s">
        <v>124</v>
      </c>
      <c r="B21" s="19">
        <v>11</v>
      </c>
      <c r="C21" s="21"/>
      <c r="D21" s="21"/>
      <c r="E21" s="21"/>
      <c r="F21" s="21"/>
      <c r="G21" s="21" t="s">
        <v>155</v>
      </c>
      <c r="I21" t="b">
        <f t="shared" si="0"/>
        <v>0</v>
      </c>
    </row>
    <row r="22" spans="1:9" ht="14.25" customHeight="1" thickBot="1" x14ac:dyDescent="0.3">
      <c r="A22" s="18" t="s">
        <v>156</v>
      </c>
      <c r="B22" s="19">
        <v>20</v>
      </c>
      <c r="C22" s="21"/>
      <c r="D22" s="21"/>
      <c r="E22" s="21"/>
      <c r="F22" s="21"/>
      <c r="G22" s="21"/>
      <c r="I22" t="b">
        <f t="shared" si="0"/>
        <v>0</v>
      </c>
    </row>
    <row r="23" spans="1:9" ht="14.25" customHeight="1" thickBot="1" x14ac:dyDescent="0.3">
      <c r="A23" s="18" t="s">
        <v>157</v>
      </c>
      <c r="B23" s="19">
        <v>11</v>
      </c>
      <c r="C23" s="21"/>
      <c r="D23" s="21"/>
      <c r="E23" s="21"/>
      <c r="F23" s="21"/>
      <c r="G23" s="21"/>
      <c r="I23" t="b">
        <f t="shared" si="0"/>
        <v>0</v>
      </c>
    </row>
    <row r="24" spans="1:9" ht="14.25" customHeight="1" thickBot="1" x14ac:dyDescent="0.3">
      <c r="A24" s="18" t="s">
        <v>158</v>
      </c>
      <c r="B24" s="19">
        <v>14</v>
      </c>
      <c r="C24" s="20">
        <v>42753</v>
      </c>
      <c r="D24" s="20">
        <v>42753</v>
      </c>
      <c r="E24" s="20">
        <v>42753</v>
      </c>
      <c r="F24" s="21"/>
      <c r="G24" s="21" t="s">
        <v>159</v>
      </c>
      <c r="I24" t="b">
        <f t="shared" si="0"/>
        <v>1</v>
      </c>
    </row>
    <row r="25" spans="1:9" ht="14.25" customHeight="1" thickBot="1" x14ac:dyDescent="0.3">
      <c r="A25" s="18" t="s">
        <v>98</v>
      </c>
      <c r="B25" s="19">
        <v>17</v>
      </c>
      <c r="C25" s="21"/>
      <c r="D25" s="21"/>
      <c r="E25" s="21"/>
      <c r="F25" s="21"/>
      <c r="G25" s="21"/>
      <c r="I25" t="b">
        <f t="shared" si="0"/>
        <v>0</v>
      </c>
    </row>
    <row r="26" spans="1:9" ht="14.25" customHeight="1" thickBot="1" x14ac:dyDescent="0.3">
      <c r="A26" s="18" t="s">
        <v>70</v>
      </c>
      <c r="B26" s="19">
        <v>17</v>
      </c>
      <c r="C26" s="20">
        <v>42817</v>
      </c>
      <c r="D26" s="20">
        <v>42817</v>
      </c>
      <c r="E26" s="20">
        <v>42817</v>
      </c>
      <c r="F26" s="21"/>
      <c r="G26" s="21" t="s">
        <v>160</v>
      </c>
      <c r="I26" t="b">
        <f t="shared" si="0"/>
        <v>1</v>
      </c>
    </row>
    <row r="27" spans="1:9" ht="14.25" customHeight="1" thickBot="1" x14ac:dyDescent="0.3">
      <c r="A27" s="18" t="s">
        <v>161</v>
      </c>
      <c r="B27" s="19">
        <v>11</v>
      </c>
      <c r="C27" s="19" t="s">
        <v>162</v>
      </c>
      <c r="D27" s="21"/>
      <c r="E27" s="21"/>
      <c r="F27" s="21"/>
      <c r="G27" s="21"/>
      <c r="I27" t="b">
        <f t="shared" si="0"/>
        <v>0</v>
      </c>
    </row>
    <row r="28" spans="1:9" ht="14.25" customHeight="1" thickBot="1" x14ac:dyDescent="0.3">
      <c r="A28" s="18" t="s">
        <v>163</v>
      </c>
      <c r="B28" s="19">
        <v>17</v>
      </c>
      <c r="C28" s="21"/>
      <c r="D28" s="21"/>
      <c r="E28" s="21"/>
      <c r="F28" s="21"/>
      <c r="G28" s="21"/>
      <c r="I28" t="b">
        <f t="shared" si="0"/>
        <v>0</v>
      </c>
    </row>
    <row r="29" spans="1:9" ht="14.25" customHeight="1" thickBot="1" x14ac:dyDescent="0.3">
      <c r="A29" s="18" t="s">
        <v>68</v>
      </c>
      <c r="B29" s="19">
        <v>11</v>
      </c>
      <c r="C29" s="20">
        <v>42811</v>
      </c>
      <c r="D29" s="19" t="s">
        <v>164</v>
      </c>
      <c r="E29" s="20">
        <v>42839</v>
      </c>
      <c r="F29" s="21"/>
      <c r="G29" s="21" t="s">
        <v>165</v>
      </c>
      <c r="I29" t="b">
        <v>0</v>
      </c>
    </row>
    <row r="30" spans="1:9" ht="14.25" customHeight="1" thickBot="1" x14ac:dyDescent="0.3">
      <c r="A30" s="18" t="s">
        <v>88</v>
      </c>
      <c r="B30" s="19">
        <v>14</v>
      </c>
      <c r="C30" s="20">
        <v>42899</v>
      </c>
      <c r="D30" s="20">
        <v>42899</v>
      </c>
      <c r="E30" s="20">
        <v>42899</v>
      </c>
      <c r="F30" s="21"/>
      <c r="G30" s="21"/>
      <c r="I30" t="b">
        <f t="shared" si="0"/>
        <v>1</v>
      </c>
    </row>
    <row r="31" spans="1:9" ht="14.25" customHeight="1" thickBot="1" x14ac:dyDescent="0.3">
      <c r="A31" s="18" t="s">
        <v>101</v>
      </c>
      <c r="B31" s="19">
        <v>13</v>
      </c>
      <c r="C31" s="20">
        <v>42887</v>
      </c>
      <c r="D31" s="20">
        <v>42887</v>
      </c>
      <c r="E31" s="20">
        <v>42880</v>
      </c>
      <c r="F31" s="21"/>
      <c r="G31" s="21" t="s">
        <v>166</v>
      </c>
      <c r="I31" t="b">
        <f t="shared" si="0"/>
        <v>1</v>
      </c>
    </row>
    <row r="32" spans="1:9" ht="14.25" customHeight="1" thickBot="1" x14ac:dyDescent="0.3">
      <c r="A32" s="18" t="s">
        <v>167</v>
      </c>
      <c r="B32" s="19">
        <v>12</v>
      </c>
      <c r="C32" s="21"/>
      <c r="D32" s="21"/>
      <c r="E32" s="21"/>
      <c r="F32" s="21"/>
      <c r="G32" s="21"/>
      <c r="I32" t="b">
        <f t="shared" si="0"/>
        <v>0</v>
      </c>
    </row>
    <row r="33" spans="1:9" ht="14.25" customHeight="1" thickBot="1" x14ac:dyDescent="0.3">
      <c r="A33" s="18" t="s">
        <v>73</v>
      </c>
      <c r="B33" s="19">
        <v>12</v>
      </c>
      <c r="C33" s="20">
        <v>42854</v>
      </c>
      <c r="D33" s="20">
        <v>42854</v>
      </c>
      <c r="E33" s="20">
        <v>42854</v>
      </c>
      <c r="F33" s="21"/>
      <c r="G33" s="21"/>
      <c r="I33" t="b">
        <f t="shared" si="0"/>
        <v>1</v>
      </c>
    </row>
    <row r="34" spans="1:9" ht="14.25" customHeight="1" thickBot="1" x14ac:dyDescent="0.3">
      <c r="A34" s="18" t="s">
        <v>120</v>
      </c>
      <c r="B34" s="19">
        <v>15</v>
      </c>
      <c r="C34" s="20">
        <v>42654</v>
      </c>
      <c r="D34" s="20">
        <v>42654</v>
      </c>
      <c r="E34" s="20">
        <v>42654</v>
      </c>
      <c r="F34" s="21"/>
      <c r="G34" s="21" t="s">
        <v>168</v>
      </c>
      <c r="I34" t="b">
        <f t="shared" si="0"/>
        <v>1</v>
      </c>
    </row>
    <row r="35" spans="1:9" ht="14.25" customHeight="1" thickBot="1" x14ac:dyDescent="0.3">
      <c r="A35" s="18" t="s">
        <v>169</v>
      </c>
      <c r="B35" s="19">
        <v>11</v>
      </c>
      <c r="C35" s="20">
        <v>42835</v>
      </c>
      <c r="D35" s="19" t="s">
        <v>170</v>
      </c>
      <c r="E35" s="21"/>
      <c r="F35" s="21"/>
      <c r="G35" s="21" t="s">
        <v>171</v>
      </c>
      <c r="I35" t="b">
        <v>0</v>
      </c>
    </row>
    <row r="36" spans="1:9" ht="14.25" customHeight="1" thickBot="1" x14ac:dyDescent="0.3">
      <c r="A36" s="18" t="s">
        <v>172</v>
      </c>
      <c r="B36" s="19">
        <v>17</v>
      </c>
      <c r="C36" s="20">
        <v>42897</v>
      </c>
      <c r="D36" s="20">
        <v>42897</v>
      </c>
      <c r="E36" s="20">
        <v>42898</v>
      </c>
      <c r="F36" s="21"/>
      <c r="G36" s="21" t="s">
        <v>173</v>
      </c>
      <c r="I36" t="b">
        <f t="shared" si="0"/>
        <v>1</v>
      </c>
    </row>
    <row r="37" spans="1:9" ht="14.25" customHeight="1" thickBot="1" x14ac:dyDescent="0.3">
      <c r="A37" s="18" t="s">
        <v>12</v>
      </c>
      <c r="B37" s="19">
        <v>15</v>
      </c>
      <c r="C37" s="21"/>
      <c r="D37" s="21"/>
      <c r="E37" s="21"/>
      <c r="F37" s="21"/>
      <c r="G37" s="21"/>
      <c r="I37" t="b">
        <f t="shared" si="0"/>
        <v>0</v>
      </c>
    </row>
    <row r="38" spans="1:9" ht="14.25" customHeight="1" thickBot="1" x14ac:dyDescent="0.3">
      <c r="A38" s="18" t="s">
        <v>174</v>
      </c>
      <c r="B38" s="19">
        <v>17</v>
      </c>
      <c r="C38" s="21"/>
      <c r="D38" s="21"/>
      <c r="E38" s="21"/>
      <c r="F38" s="21"/>
      <c r="G38" s="21"/>
      <c r="I38" t="b">
        <f t="shared" si="0"/>
        <v>0</v>
      </c>
    </row>
    <row r="39" spans="1:9" ht="14.25" customHeight="1" thickBot="1" x14ac:dyDescent="0.3">
      <c r="A39" s="18" t="s">
        <v>175</v>
      </c>
      <c r="B39" s="19">
        <v>12</v>
      </c>
      <c r="C39" s="21"/>
      <c r="D39" s="21"/>
      <c r="E39" s="21"/>
      <c r="F39" s="21"/>
      <c r="G39" s="21" t="s">
        <v>176</v>
      </c>
      <c r="I39" t="b">
        <f t="shared" si="0"/>
        <v>0</v>
      </c>
    </row>
    <row r="40" spans="1:9" ht="14.25" customHeight="1" thickBot="1" x14ac:dyDescent="0.3">
      <c r="A40" s="18" t="s">
        <v>55</v>
      </c>
      <c r="B40" s="19">
        <v>16</v>
      </c>
      <c r="C40" s="20">
        <v>42628</v>
      </c>
      <c r="D40" s="20">
        <v>42628</v>
      </c>
      <c r="E40" s="20">
        <v>42628</v>
      </c>
      <c r="F40" s="21"/>
      <c r="G40" s="21"/>
      <c r="I40" t="b">
        <f t="shared" si="0"/>
        <v>1</v>
      </c>
    </row>
    <row r="41" spans="1:9" ht="14.25" customHeight="1" thickBot="1" x14ac:dyDescent="0.3">
      <c r="A41" s="18" t="s">
        <v>111</v>
      </c>
      <c r="B41" s="19">
        <v>12</v>
      </c>
      <c r="C41" s="20">
        <v>42892</v>
      </c>
      <c r="D41" s="20">
        <v>42892</v>
      </c>
      <c r="E41" s="20">
        <v>42774</v>
      </c>
      <c r="F41" s="21"/>
      <c r="G41" s="21" t="s">
        <v>177</v>
      </c>
      <c r="I41" t="b">
        <f t="shared" si="0"/>
        <v>1</v>
      </c>
    </row>
    <row r="42" spans="1:9" ht="14.25" customHeight="1" thickBot="1" x14ac:dyDescent="0.3">
      <c r="A42" s="18" t="s">
        <v>178</v>
      </c>
      <c r="B42" s="19">
        <v>15</v>
      </c>
      <c r="C42" s="21"/>
      <c r="D42" s="21"/>
      <c r="E42" s="21"/>
      <c r="F42" s="21"/>
      <c r="G42" s="21"/>
      <c r="I42" t="b">
        <f t="shared" si="0"/>
        <v>0</v>
      </c>
    </row>
    <row r="43" spans="1:9" ht="14.25" customHeight="1" thickBot="1" x14ac:dyDescent="0.3">
      <c r="A43" s="18" t="s">
        <v>179</v>
      </c>
      <c r="B43" s="19">
        <v>11</v>
      </c>
      <c r="C43" s="20">
        <v>42859</v>
      </c>
      <c r="D43" s="19" t="s">
        <v>180</v>
      </c>
      <c r="E43" s="20">
        <v>42859</v>
      </c>
      <c r="F43" s="21"/>
      <c r="G43" s="21"/>
      <c r="I43" t="b">
        <v>0</v>
      </c>
    </row>
    <row r="44" spans="1:9" ht="14.25" customHeight="1" thickBot="1" x14ac:dyDescent="0.3">
      <c r="A44" s="18" t="s">
        <v>181</v>
      </c>
      <c r="B44" s="19">
        <v>17</v>
      </c>
      <c r="C44" s="21"/>
      <c r="D44" s="21"/>
      <c r="E44" s="21"/>
      <c r="F44" s="21"/>
      <c r="G44" s="21"/>
      <c r="I44" t="b">
        <f t="shared" si="0"/>
        <v>0</v>
      </c>
    </row>
    <row r="45" spans="1:9" ht="14.25" customHeight="1" thickBot="1" x14ac:dyDescent="0.3">
      <c r="A45" s="18" t="s">
        <v>182</v>
      </c>
      <c r="B45" s="19">
        <v>17</v>
      </c>
      <c r="C45" s="21"/>
      <c r="D45" s="21"/>
      <c r="E45" s="21"/>
      <c r="F45" s="21"/>
      <c r="G45" s="21"/>
      <c r="I45" t="b">
        <f t="shared" si="0"/>
        <v>0</v>
      </c>
    </row>
    <row r="46" spans="1:9" ht="14.25" customHeight="1" thickBot="1" x14ac:dyDescent="0.3">
      <c r="A46" s="18" t="s">
        <v>69</v>
      </c>
      <c r="B46" s="19">
        <v>12</v>
      </c>
      <c r="C46" s="20">
        <v>42867</v>
      </c>
      <c r="D46" s="20">
        <v>42867</v>
      </c>
      <c r="E46" s="21"/>
      <c r="F46" s="21"/>
      <c r="G46" s="21"/>
      <c r="I46" t="b">
        <f t="shared" si="0"/>
        <v>0</v>
      </c>
    </row>
    <row r="47" spans="1:9" ht="14.25" customHeight="1" thickBot="1" x14ac:dyDescent="0.3">
      <c r="A47" s="18" t="s">
        <v>85</v>
      </c>
      <c r="B47" s="19">
        <v>14</v>
      </c>
      <c r="C47" s="20">
        <v>42626</v>
      </c>
      <c r="D47" s="20">
        <v>42626</v>
      </c>
      <c r="E47" s="21"/>
      <c r="F47" s="21"/>
      <c r="G47" s="21"/>
      <c r="I47" t="b">
        <f t="shared" si="0"/>
        <v>0</v>
      </c>
    </row>
    <row r="48" spans="1:9" ht="14.25" customHeight="1" thickBot="1" x14ac:dyDescent="0.3">
      <c r="A48" s="18" t="s">
        <v>84</v>
      </c>
      <c r="B48" s="19">
        <v>12</v>
      </c>
      <c r="C48" s="20">
        <v>42899</v>
      </c>
      <c r="D48" s="20">
        <v>42899</v>
      </c>
      <c r="E48" s="20">
        <v>42899</v>
      </c>
      <c r="F48" s="21"/>
      <c r="G48" s="21" t="s">
        <v>183</v>
      </c>
      <c r="I48" t="b">
        <f t="shared" si="0"/>
        <v>1</v>
      </c>
    </row>
    <row r="49" spans="1:9" ht="14.25" customHeight="1" thickBot="1" x14ac:dyDescent="0.3">
      <c r="A49" s="18" t="s">
        <v>184</v>
      </c>
      <c r="B49" s="19">
        <v>11</v>
      </c>
      <c r="C49" s="19" t="s">
        <v>185</v>
      </c>
      <c r="D49" s="20">
        <v>42807</v>
      </c>
      <c r="E49" s="20">
        <v>42899</v>
      </c>
      <c r="F49" s="21"/>
      <c r="G49" s="21"/>
      <c r="I49" t="b">
        <f t="shared" si="0"/>
        <v>1</v>
      </c>
    </row>
    <row r="50" spans="1:9" ht="14.25" customHeight="1" thickBot="1" x14ac:dyDescent="0.3">
      <c r="A50" s="18" t="s">
        <v>76</v>
      </c>
      <c r="B50" s="19">
        <v>14</v>
      </c>
      <c r="C50" s="20">
        <v>42787</v>
      </c>
      <c r="D50" s="20">
        <v>42787</v>
      </c>
      <c r="E50" s="20">
        <v>42787</v>
      </c>
      <c r="F50" s="21"/>
      <c r="G50" s="21"/>
      <c r="I50" t="b">
        <f t="shared" si="0"/>
        <v>1</v>
      </c>
    </row>
    <row r="51" spans="1:9" ht="14.25" customHeight="1" thickBot="1" x14ac:dyDescent="0.3">
      <c r="A51" s="18" t="s">
        <v>186</v>
      </c>
      <c r="B51" s="19">
        <v>17</v>
      </c>
      <c r="C51" s="21"/>
      <c r="D51" s="21"/>
      <c r="E51" s="21"/>
      <c r="F51" s="21"/>
      <c r="G51" s="21"/>
      <c r="I51" t="b">
        <f t="shared" si="0"/>
        <v>0</v>
      </c>
    </row>
    <row r="52" spans="1:9" ht="14.25" customHeight="1" thickBot="1" x14ac:dyDescent="0.3">
      <c r="A52" s="18" t="s">
        <v>187</v>
      </c>
      <c r="B52" s="19">
        <v>11</v>
      </c>
      <c r="C52" s="19" t="s">
        <v>188</v>
      </c>
      <c r="D52" s="20">
        <v>42805</v>
      </c>
      <c r="E52" s="20">
        <v>42837</v>
      </c>
      <c r="F52" s="21"/>
      <c r="G52" s="21"/>
      <c r="I52" t="b">
        <v>0</v>
      </c>
    </row>
    <row r="53" spans="1:9" ht="14.25" customHeight="1" thickBot="1" x14ac:dyDescent="0.3">
      <c r="A53" s="18" t="s">
        <v>189</v>
      </c>
      <c r="B53" s="19">
        <v>17</v>
      </c>
      <c r="C53" s="21"/>
      <c r="D53" s="21"/>
      <c r="E53" s="21"/>
      <c r="F53" s="21"/>
      <c r="G53" s="21"/>
      <c r="I53" t="b">
        <f t="shared" si="0"/>
        <v>0</v>
      </c>
    </row>
    <row r="54" spans="1:9" ht="14.25" customHeight="1" thickBot="1" x14ac:dyDescent="0.3">
      <c r="A54" s="18" t="s">
        <v>190</v>
      </c>
      <c r="B54" s="19">
        <v>11</v>
      </c>
      <c r="C54" s="20">
        <v>42836</v>
      </c>
      <c r="D54" s="20">
        <v>42836</v>
      </c>
      <c r="E54" s="21"/>
      <c r="F54" s="21"/>
      <c r="G54" s="21"/>
      <c r="I54" t="b">
        <f t="shared" si="0"/>
        <v>0</v>
      </c>
    </row>
    <row r="55" spans="1:9" ht="14.25" customHeight="1" thickBot="1" x14ac:dyDescent="0.3">
      <c r="A55" s="18" t="s">
        <v>10</v>
      </c>
      <c r="B55" s="19">
        <v>12</v>
      </c>
      <c r="C55" s="20">
        <v>42851</v>
      </c>
      <c r="D55" s="20">
        <v>42851</v>
      </c>
      <c r="E55" s="19" t="s">
        <v>140</v>
      </c>
      <c r="F55" s="21"/>
      <c r="G55" s="21" t="s">
        <v>191</v>
      </c>
      <c r="I55" t="b">
        <v>0</v>
      </c>
    </row>
    <row r="56" spans="1:9" ht="14.25" customHeight="1" thickBot="1" x14ac:dyDescent="0.3">
      <c r="A56" s="18" t="s">
        <v>22</v>
      </c>
      <c r="B56" s="19">
        <v>15</v>
      </c>
      <c r="C56" s="21"/>
      <c r="D56" s="21"/>
      <c r="E56" s="21"/>
      <c r="F56" s="21"/>
      <c r="G56" s="21"/>
      <c r="I56" t="b">
        <f t="shared" si="0"/>
        <v>0</v>
      </c>
    </row>
    <row r="57" spans="1:9" ht="14.25" customHeight="1" thickBot="1" x14ac:dyDescent="0.3">
      <c r="A57" s="18" t="s">
        <v>99</v>
      </c>
      <c r="B57" s="19">
        <v>11</v>
      </c>
      <c r="C57" s="20">
        <v>42892</v>
      </c>
      <c r="D57" s="20">
        <v>42892</v>
      </c>
      <c r="E57" s="20">
        <v>42888</v>
      </c>
      <c r="F57" s="21"/>
      <c r="G57" s="21" t="s">
        <v>192</v>
      </c>
      <c r="I57" t="b">
        <f t="shared" si="0"/>
        <v>1</v>
      </c>
    </row>
    <row r="58" spans="1:9" ht="14.25" customHeight="1" thickBot="1" x14ac:dyDescent="0.3">
      <c r="A58" s="18" t="s">
        <v>107</v>
      </c>
      <c r="B58" s="19">
        <v>15</v>
      </c>
      <c r="C58" s="21"/>
      <c r="D58" s="21"/>
      <c r="E58" s="21"/>
      <c r="F58" s="21"/>
      <c r="G58" s="21"/>
      <c r="I58" t="b">
        <f t="shared" si="0"/>
        <v>0</v>
      </c>
    </row>
    <row r="59" spans="1:9" ht="14.25" customHeight="1" thickBot="1" x14ac:dyDescent="0.3">
      <c r="A59" s="18" t="s">
        <v>106</v>
      </c>
      <c r="B59" s="19">
        <v>13</v>
      </c>
      <c r="C59" s="21"/>
      <c r="D59" s="21"/>
      <c r="E59" s="21"/>
      <c r="F59" s="21"/>
      <c r="G59" s="21"/>
      <c r="I59" t="b">
        <f t="shared" si="0"/>
        <v>0</v>
      </c>
    </row>
    <row r="60" spans="1:9" ht="14.25" customHeight="1" thickBot="1" x14ac:dyDescent="0.3">
      <c r="A60" s="18" t="s">
        <v>108</v>
      </c>
      <c r="B60" s="19">
        <v>14</v>
      </c>
      <c r="C60" s="21"/>
      <c r="D60" s="21"/>
      <c r="E60" s="21"/>
      <c r="F60" s="21"/>
      <c r="G60" s="21"/>
      <c r="I60" t="b">
        <f t="shared" si="0"/>
        <v>0</v>
      </c>
    </row>
    <row r="61" spans="1:9" ht="14.25" customHeight="1" thickBot="1" x14ac:dyDescent="0.3">
      <c r="A61" s="18" t="s">
        <v>193</v>
      </c>
      <c r="B61" s="19">
        <v>17</v>
      </c>
      <c r="C61" s="21"/>
      <c r="D61" s="21"/>
      <c r="E61" s="21"/>
      <c r="F61" s="21"/>
      <c r="G61" s="21"/>
      <c r="I61" t="b">
        <f t="shared" si="0"/>
        <v>0</v>
      </c>
    </row>
    <row r="62" spans="1:9" ht="14.25" customHeight="1" thickBot="1" x14ac:dyDescent="0.3">
      <c r="A62" s="18" t="s">
        <v>123</v>
      </c>
      <c r="B62" s="19">
        <v>13</v>
      </c>
      <c r="C62" s="20">
        <v>42887</v>
      </c>
      <c r="D62" s="20">
        <v>42887</v>
      </c>
      <c r="E62" s="20">
        <v>42880</v>
      </c>
      <c r="F62" s="21"/>
      <c r="G62" s="21" t="s">
        <v>194</v>
      </c>
      <c r="I62" t="b">
        <f t="shared" si="0"/>
        <v>1</v>
      </c>
    </row>
    <row r="63" spans="1:9" ht="14.25" customHeight="1" thickBot="1" x14ac:dyDescent="0.3">
      <c r="A63" s="18" t="s">
        <v>195</v>
      </c>
      <c r="B63" s="19">
        <v>14</v>
      </c>
      <c r="C63" s="21"/>
      <c r="D63" s="21"/>
      <c r="E63" s="21"/>
      <c r="F63" s="21"/>
      <c r="G63" s="21"/>
      <c r="I63" t="b">
        <f t="shared" si="0"/>
        <v>0</v>
      </c>
    </row>
    <row r="64" spans="1:9" ht="14.25" customHeight="1" thickBot="1" x14ac:dyDescent="0.3">
      <c r="A64" s="18" t="s">
        <v>196</v>
      </c>
      <c r="B64" s="19">
        <v>16</v>
      </c>
      <c r="C64" s="21"/>
      <c r="D64" s="21"/>
      <c r="E64" s="21"/>
      <c r="F64" s="21"/>
      <c r="G64" s="21"/>
      <c r="I64" t="b">
        <f t="shared" si="0"/>
        <v>0</v>
      </c>
    </row>
    <row r="65" spans="1:9" ht="14.25" customHeight="1" thickBot="1" x14ac:dyDescent="0.3">
      <c r="A65" s="18" t="s">
        <v>110</v>
      </c>
      <c r="B65" s="19">
        <v>14</v>
      </c>
      <c r="C65" s="20">
        <v>42899</v>
      </c>
      <c r="D65" s="20">
        <v>42899</v>
      </c>
      <c r="E65" s="20">
        <v>42895</v>
      </c>
      <c r="F65" s="21"/>
      <c r="G65" s="21" t="s">
        <v>197</v>
      </c>
      <c r="I65" t="b">
        <f t="shared" si="0"/>
        <v>1</v>
      </c>
    </row>
    <row r="66" spans="1:9" ht="14.25" customHeight="1" thickBot="1" x14ac:dyDescent="0.3">
      <c r="A66" s="18" t="s">
        <v>112</v>
      </c>
      <c r="B66" s="19">
        <v>13</v>
      </c>
      <c r="C66" s="21"/>
      <c r="D66" s="21"/>
      <c r="E66" s="21"/>
      <c r="F66" s="21"/>
      <c r="G66" s="21"/>
      <c r="I66" t="b">
        <f t="shared" si="0"/>
        <v>0</v>
      </c>
    </row>
    <row r="67" spans="1:9" ht="14.25" customHeight="1" thickBot="1" x14ac:dyDescent="0.3">
      <c r="A67" s="18" t="s">
        <v>26</v>
      </c>
      <c r="B67" s="19">
        <v>18</v>
      </c>
      <c r="C67" s="21"/>
      <c r="D67" s="21"/>
      <c r="E67" s="21"/>
      <c r="F67" s="21"/>
      <c r="G67" s="21"/>
      <c r="I67" t="b">
        <f t="shared" ref="I67:I130" si="1">NOT(OR(ISBLANK(E67),ISBLANK(D67),ISBLANK(C67)))</f>
        <v>0</v>
      </c>
    </row>
    <row r="68" spans="1:9" ht="14.25" customHeight="1" thickBot="1" x14ac:dyDescent="0.3">
      <c r="A68" s="18" t="s">
        <v>198</v>
      </c>
      <c r="B68" s="19">
        <v>13</v>
      </c>
      <c r="C68" s="21"/>
      <c r="D68" s="21"/>
      <c r="E68" s="21"/>
      <c r="F68" s="21"/>
      <c r="G68" s="21" t="s">
        <v>199</v>
      </c>
      <c r="I68" t="b">
        <f t="shared" si="1"/>
        <v>0</v>
      </c>
    </row>
    <row r="69" spans="1:9" ht="14.25" customHeight="1" thickBot="1" x14ac:dyDescent="0.3">
      <c r="A69" s="18" t="s">
        <v>67</v>
      </c>
      <c r="B69" s="19">
        <v>11</v>
      </c>
      <c r="C69" s="20">
        <v>42892</v>
      </c>
      <c r="D69" s="20">
        <v>42892</v>
      </c>
      <c r="E69" s="20">
        <v>42872</v>
      </c>
      <c r="F69" s="21"/>
      <c r="G69" s="21"/>
      <c r="I69" t="b">
        <f t="shared" si="1"/>
        <v>1</v>
      </c>
    </row>
    <row r="70" spans="1:9" ht="14.25" customHeight="1" thickBot="1" x14ac:dyDescent="0.3">
      <c r="A70" s="18" t="s">
        <v>13</v>
      </c>
      <c r="B70" s="19">
        <v>13</v>
      </c>
      <c r="C70" s="20">
        <v>42892</v>
      </c>
      <c r="D70" s="20">
        <v>42892</v>
      </c>
      <c r="E70" s="20">
        <v>42872</v>
      </c>
      <c r="F70" s="21"/>
      <c r="G70" s="21" t="s">
        <v>200</v>
      </c>
      <c r="I70" t="b">
        <f t="shared" si="1"/>
        <v>1</v>
      </c>
    </row>
    <row r="71" spans="1:9" ht="14.25" customHeight="1" thickBot="1" x14ac:dyDescent="0.3">
      <c r="A71" s="18" t="s">
        <v>201</v>
      </c>
      <c r="B71" s="19">
        <v>13</v>
      </c>
      <c r="C71" s="21"/>
      <c r="D71" s="21"/>
      <c r="E71" s="21"/>
      <c r="F71" s="21"/>
      <c r="G71" s="21"/>
      <c r="I71" t="b">
        <f t="shared" si="1"/>
        <v>0</v>
      </c>
    </row>
    <row r="72" spans="1:9" ht="14.25" customHeight="1" thickBot="1" x14ac:dyDescent="0.3">
      <c r="A72" s="18" t="s">
        <v>202</v>
      </c>
      <c r="B72" s="19">
        <v>14</v>
      </c>
      <c r="C72" s="21"/>
      <c r="D72" s="21"/>
      <c r="E72" s="21"/>
      <c r="F72" s="21"/>
      <c r="G72" s="21"/>
      <c r="I72" t="b">
        <f t="shared" si="1"/>
        <v>0</v>
      </c>
    </row>
    <row r="73" spans="1:9" ht="14.25" customHeight="1" thickBot="1" x14ac:dyDescent="0.3">
      <c r="A73" s="18" t="s">
        <v>89</v>
      </c>
      <c r="B73" s="19">
        <v>12</v>
      </c>
      <c r="C73" s="20">
        <v>42898</v>
      </c>
      <c r="D73" s="20">
        <v>42898</v>
      </c>
      <c r="E73" s="20">
        <v>42895</v>
      </c>
      <c r="F73" s="21"/>
      <c r="G73" s="21" t="s">
        <v>203</v>
      </c>
      <c r="I73" t="b">
        <f t="shared" si="1"/>
        <v>1</v>
      </c>
    </row>
    <row r="74" spans="1:9" ht="14.25" customHeight="1" thickBot="1" x14ac:dyDescent="0.3">
      <c r="A74" s="18" t="s">
        <v>204</v>
      </c>
      <c r="B74" s="19">
        <v>14</v>
      </c>
      <c r="C74" s="20">
        <v>42892</v>
      </c>
      <c r="D74" s="20">
        <v>42892</v>
      </c>
      <c r="E74" s="20">
        <v>42891</v>
      </c>
      <c r="F74" s="21"/>
      <c r="G74" s="21"/>
      <c r="I74" t="b">
        <f t="shared" si="1"/>
        <v>1</v>
      </c>
    </row>
    <row r="75" spans="1:9" ht="14.25" customHeight="1" thickBot="1" x14ac:dyDescent="0.3">
      <c r="A75" s="18" t="s">
        <v>205</v>
      </c>
      <c r="B75" s="19">
        <v>11</v>
      </c>
      <c r="C75" s="20">
        <v>42892</v>
      </c>
      <c r="D75" s="20">
        <v>42892</v>
      </c>
      <c r="E75" s="20">
        <v>42891</v>
      </c>
      <c r="F75" s="21"/>
      <c r="G75" s="21"/>
      <c r="I75" t="b">
        <f t="shared" si="1"/>
        <v>1</v>
      </c>
    </row>
    <row r="76" spans="1:9" ht="14.25" customHeight="1" thickBot="1" x14ac:dyDescent="0.3">
      <c r="A76" s="18" t="s">
        <v>86</v>
      </c>
      <c r="B76" s="19">
        <v>11</v>
      </c>
      <c r="C76" s="19" t="s">
        <v>206</v>
      </c>
      <c r="D76" s="20">
        <v>42814</v>
      </c>
      <c r="E76" s="20">
        <v>42821</v>
      </c>
      <c r="F76" s="23">
        <v>42815</v>
      </c>
      <c r="G76" s="21"/>
      <c r="I76" t="b">
        <f t="shared" si="1"/>
        <v>1</v>
      </c>
    </row>
    <row r="77" spans="1:9" ht="14.25" customHeight="1" thickBot="1" x14ac:dyDescent="0.3">
      <c r="A77" s="18" t="s">
        <v>207</v>
      </c>
      <c r="B77" s="19">
        <v>11</v>
      </c>
      <c r="C77" s="19" t="s">
        <v>208</v>
      </c>
      <c r="D77" s="20">
        <v>42857</v>
      </c>
      <c r="E77" s="20">
        <v>42821</v>
      </c>
      <c r="F77" s="23">
        <v>42815</v>
      </c>
      <c r="G77" s="21"/>
      <c r="I77" t="b">
        <f t="shared" si="1"/>
        <v>1</v>
      </c>
    </row>
    <row r="78" spans="1:9" ht="14.25" customHeight="1" thickBot="1" x14ac:dyDescent="0.3">
      <c r="A78" s="18" t="s">
        <v>209</v>
      </c>
      <c r="B78" s="19">
        <v>14</v>
      </c>
      <c r="C78" s="21"/>
      <c r="D78" s="21"/>
      <c r="E78" s="21"/>
      <c r="F78" s="21"/>
      <c r="G78" s="21"/>
      <c r="I78" t="b">
        <f t="shared" si="1"/>
        <v>0</v>
      </c>
    </row>
    <row r="79" spans="1:9" ht="14.25" customHeight="1" thickBot="1" x14ac:dyDescent="0.3">
      <c r="A79" s="18" t="s">
        <v>210</v>
      </c>
      <c r="B79" s="19">
        <v>11</v>
      </c>
      <c r="C79" s="20">
        <v>42874</v>
      </c>
      <c r="D79" s="20">
        <v>42874</v>
      </c>
      <c r="E79" s="20">
        <v>42866</v>
      </c>
      <c r="F79" s="23">
        <v>42874</v>
      </c>
      <c r="G79" s="21"/>
      <c r="I79" t="b">
        <f t="shared" si="1"/>
        <v>1</v>
      </c>
    </row>
    <row r="80" spans="1:9" ht="14.25" customHeight="1" thickBot="1" x14ac:dyDescent="0.3">
      <c r="A80" s="18" t="s">
        <v>211</v>
      </c>
      <c r="B80" s="19">
        <v>14</v>
      </c>
      <c r="C80" s="20">
        <v>42869</v>
      </c>
      <c r="D80" s="20">
        <v>42869</v>
      </c>
      <c r="E80" s="20">
        <v>42867</v>
      </c>
      <c r="F80" s="23">
        <v>41708</v>
      </c>
      <c r="G80" s="21"/>
      <c r="I80" t="b">
        <f t="shared" si="1"/>
        <v>1</v>
      </c>
    </row>
    <row r="81" spans="1:9" ht="14.25" customHeight="1" thickBot="1" x14ac:dyDescent="0.3">
      <c r="A81" s="18" t="s">
        <v>212</v>
      </c>
      <c r="B81" s="19">
        <v>14</v>
      </c>
      <c r="C81" s="21"/>
      <c r="D81" s="21"/>
      <c r="E81" s="21"/>
      <c r="F81" s="21"/>
      <c r="G81" s="21"/>
      <c r="I81" t="b">
        <f t="shared" si="1"/>
        <v>0</v>
      </c>
    </row>
    <row r="82" spans="1:9" ht="14.25" customHeight="1" thickBot="1" x14ac:dyDescent="0.3">
      <c r="A82" s="18" t="s">
        <v>213</v>
      </c>
      <c r="B82" s="19">
        <v>16</v>
      </c>
      <c r="C82" s="20">
        <v>42892</v>
      </c>
      <c r="D82" s="20">
        <v>42892</v>
      </c>
      <c r="E82" s="20">
        <v>42872</v>
      </c>
      <c r="F82" s="21"/>
      <c r="G82" s="21" t="s">
        <v>214</v>
      </c>
      <c r="I82" t="b">
        <f t="shared" si="1"/>
        <v>1</v>
      </c>
    </row>
    <row r="83" spans="1:9" ht="14.25" customHeight="1" thickBot="1" x14ac:dyDescent="0.3">
      <c r="A83" s="18" t="s">
        <v>215</v>
      </c>
      <c r="B83" s="19">
        <v>17</v>
      </c>
      <c r="C83" s="19" t="s">
        <v>216</v>
      </c>
      <c r="D83" s="19" t="s">
        <v>140</v>
      </c>
      <c r="E83" s="21"/>
      <c r="F83" s="21"/>
      <c r="G83" s="21"/>
      <c r="I83" t="b">
        <f t="shared" si="1"/>
        <v>0</v>
      </c>
    </row>
    <row r="84" spans="1:9" ht="14.25" customHeight="1" thickBot="1" x14ac:dyDescent="0.3">
      <c r="A84" s="18" t="s">
        <v>121</v>
      </c>
      <c r="B84" s="19">
        <v>11</v>
      </c>
      <c r="C84" s="20">
        <v>42892</v>
      </c>
      <c r="D84" s="20">
        <v>42892</v>
      </c>
      <c r="E84" s="20">
        <v>42881</v>
      </c>
      <c r="F84" s="21"/>
      <c r="G84" s="21"/>
      <c r="I84" t="b">
        <f t="shared" si="1"/>
        <v>1</v>
      </c>
    </row>
    <row r="85" spans="1:9" ht="14.25" customHeight="1" thickBot="1" x14ac:dyDescent="0.3">
      <c r="A85" s="18" t="s">
        <v>21</v>
      </c>
      <c r="B85" s="19">
        <v>16</v>
      </c>
      <c r="C85" s="21"/>
      <c r="D85" s="21"/>
      <c r="E85" s="21"/>
      <c r="F85" s="21"/>
      <c r="G85" s="21"/>
      <c r="I85" t="b">
        <f t="shared" si="1"/>
        <v>0</v>
      </c>
    </row>
    <row r="86" spans="1:9" ht="14.25" customHeight="1" thickBot="1" x14ac:dyDescent="0.3">
      <c r="A86" s="18" t="s">
        <v>217</v>
      </c>
      <c r="B86" s="19">
        <v>11</v>
      </c>
      <c r="C86" s="19" t="s">
        <v>218</v>
      </c>
      <c r="D86" s="20">
        <v>42814</v>
      </c>
      <c r="E86" s="21"/>
      <c r="F86" s="21"/>
      <c r="G86" s="21"/>
      <c r="I86" t="b">
        <f t="shared" si="1"/>
        <v>0</v>
      </c>
    </row>
    <row r="87" spans="1:9" ht="14.25" customHeight="1" thickBot="1" x14ac:dyDescent="0.3">
      <c r="A87" s="18" t="s">
        <v>219</v>
      </c>
      <c r="B87" s="19">
        <v>15</v>
      </c>
      <c r="C87" s="20">
        <v>42885</v>
      </c>
      <c r="D87" s="20">
        <v>42858</v>
      </c>
      <c r="E87" s="20">
        <v>42858</v>
      </c>
      <c r="F87" s="21"/>
      <c r="G87" s="21"/>
      <c r="I87" t="b">
        <f t="shared" si="1"/>
        <v>1</v>
      </c>
    </row>
    <row r="88" spans="1:9" ht="14.25" customHeight="1" thickBot="1" x14ac:dyDescent="0.3">
      <c r="A88" s="18" t="s">
        <v>31</v>
      </c>
      <c r="B88" s="19">
        <v>15</v>
      </c>
      <c r="C88" s="20">
        <v>42874</v>
      </c>
      <c r="D88" s="20">
        <v>42874</v>
      </c>
      <c r="E88" s="20">
        <v>42874</v>
      </c>
      <c r="F88" s="21"/>
      <c r="G88" s="21"/>
      <c r="I88" t="b">
        <f t="shared" si="1"/>
        <v>1</v>
      </c>
    </row>
    <row r="89" spans="1:9" ht="14.25" customHeight="1" thickBot="1" x14ac:dyDescent="0.3">
      <c r="A89" s="18" t="s">
        <v>32</v>
      </c>
      <c r="B89" s="19">
        <v>18</v>
      </c>
      <c r="C89" s="21"/>
      <c r="D89" s="21"/>
      <c r="E89" s="21"/>
      <c r="F89" s="21"/>
      <c r="G89" s="21"/>
      <c r="I89" t="b">
        <f t="shared" si="1"/>
        <v>0</v>
      </c>
    </row>
    <row r="90" spans="1:9" ht="14.25" customHeight="1" thickBot="1" x14ac:dyDescent="0.3">
      <c r="A90" s="18" t="s">
        <v>34</v>
      </c>
      <c r="B90" s="19">
        <v>12</v>
      </c>
      <c r="C90" s="20">
        <v>42874</v>
      </c>
      <c r="D90" s="20">
        <v>42874</v>
      </c>
      <c r="E90" s="20">
        <v>42874</v>
      </c>
      <c r="F90" s="21"/>
      <c r="G90" s="21"/>
      <c r="I90" t="b">
        <f t="shared" si="1"/>
        <v>1</v>
      </c>
    </row>
    <row r="91" spans="1:9" ht="14.25" customHeight="1" thickBot="1" x14ac:dyDescent="0.3">
      <c r="A91" s="18" t="s">
        <v>103</v>
      </c>
      <c r="B91" s="19">
        <v>14</v>
      </c>
      <c r="C91" s="21"/>
      <c r="D91" s="21"/>
      <c r="E91" s="21"/>
      <c r="F91" s="21"/>
      <c r="G91" s="21"/>
      <c r="I91" t="b">
        <f t="shared" si="1"/>
        <v>0</v>
      </c>
    </row>
    <row r="92" spans="1:9" ht="14.25" customHeight="1" thickBot="1" x14ac:dyDescent="0.3">
      <c r="A92" s="18" t="s">
        <v>220</v>
      </c>
      <c r="B92" s="19">
        <v>16</v>
      </c>
      <c r="C92" s="21"/>
      <c r="D92" s="21"/>
      <c r="E92" s="21"/>
      <c r="F92" s="21"/>
      <c r="G92" s="21" t="s">
        <v>221</v>
      </c>
      <c r="I92" t="b">
        <f t="shared" si="1"/>
        <v>0</v>
      </c>
    </row>
    <row r="93" spans="1:9" ht="14.25" customHeight="1" thickBot="1" x14ac:dyDescent="0.3">
      <c r="A93" s="18" t="s">
        <v>222</v>
      </c>
      <c r="B93" s="19">
        <v>11</v>
      </c>
      <c r="C93" s="19" t="s">
        <v>218</v>
      </c>
      <c r="D93" s="20">
        <v>42814</v>
      </c>
      <c r="E93" s="21"/>
      <c r="F93" s="21"/>
      <c r="G93" s="21"/>
      <c r="I93" t="b">
        <f t="shared" si="1"/>
        <v>0</v>
      </c>
    </row>
    <row r="94" spans="1:9" ht="14.25" customHeight="1" thickBot="1" x14ac:dyDescent="0.3">
      <c r="A94" s="18" t="s">
        <v>223</v>
      </c>
      <c r="B94" s="19">
        <v>11</v>
      </c>
      <c r="C94" s="20">
        <v>42899</v>
      </c>
      <c r="D94" s="20">
        <v>42899</v>
      </c>
      <c r="E94" s="20">
        <v>42899</v>
      </c>
      <c r="F94" s="21"/>
      <c r="G94" s="21"/>
      <c r="I94" t="b">
        <f t="shared" si="1"/>
        <v>1</v>
      </c>
    </row>
    <row r="95" spans="1:9" ht="14.25" customHeight="1" thickBot="1" x14ac:dyDescent="0.3">
      <c r="A95" s="18" t="s">
        <v>105</v>
      </c>
      <c r="B95" s="19">
        <v>14</v>
      </c>
      <c r="C95" s="21"/>
      <c r="D95" s="21"/>
      <c r="E95" s="21"/>
      <c r="F95" s="21"/>
      <c r="G95" s="21"/>
      <c r="I95" t="b">
        <f t="shared" si="1"/>
        <v>0</v>
      </c>
    </row>
    <row r="96" spans="1:9" ht="14.25" customHeight="1" thickBot="1" x14ac:dyDescent="0.3">
      <c r="A96" s="18" t="s">
        <v>104</v>
      </c>
      <c r="B96" s="19">
        <v>11</v>
      </c>
      <c r="C96" s="21"/>
      <c r="D96" s="21"/>
      <c r="E96" s="21"/>
      <c r="F96" s="21"/>
      <c r="G96" s="21"/>
      <c r="I96" t="b">
        <f t="shared" si="1"/>
        <v>0</v>
      </c>
    </row>
    <row r="97" spans="1:9" ht="14.25" customHeight="1" thickBot="1" x14ac:dyDescent="0.3">
      <c r="A97" s="18" t="s">
        <v>77</v>
      </c>
      <c r="B97" s="19">
        <v>14</v>
      </c>
      <c r="C97" s="21"/>
      <c r="D97" s="21"/>
      <c r="E97" s="21"/>
      <c r="F97" s="21"/>
      <c r="G97" s="21"/>
      <c r="I97" t="b">
        <f t="shared" si="1"/>
        <v>0</v>
      </c>
    </row>
    <row r="98" spans="1:9" ht="14.25" customHeight="1" thickBot="1" x14ac:dyDescent="0.3">
      <c r="A98" s="18" t="s">
        <v>224</v>
      </c>
      <c r="B98" s="19">
        <v>16</v>
      </c>
      <c r="C98" s="21"/>
      <c r="D98" s="21"/>
      <c r="E98" s="21"/>
      <c r="F98" s="21"/>
      <c r="G98" s="21"/>
      <c r="I98" t="b">
        <f t="shared" si="1"/>
        <v>0</v>
      </c>
    </row>
    <row r="99" spans="1:9" ht="14.25" customHeight="1" thickBot="1" x14ac:dyDescent="0.3">
      <c r="A99" s="18" t="s">
        <v>75</v>
      </c>
      <c r="B99" s="19">
        <v>17</v>
      </c>
      <c r="C99" s="20">
        <v>42852</v>
      </c>
      <c r="D99" s="20">
        <v>42852</v>
      </c>
      <c r="E99" s="20">
        <v>42852</v>
      </c>
      <c r="F99" s="21"/>
      <c r="G99" s="21"/>
      <c r="I99" t="b">
        <f t="shared" si="1"/>
        <v>1</v>
      </c>
    </row>
    <row r="100" spans="1:9" ht="14.25" customHeight="1" thickBot="1" x14ac:dyDescent="0.3">
      <c r="A100" s="18" t="s">
        <v>225</v>
      </c>
      <c r="B100" s="19">
        <v>11</v>
      </c>
      <c r="C100" s="19" t="s">
        <v>226</v>
      </c>
      <c r="D100" s="20">
        <v>42801</v>
      </c>
      <c r="E100" s="21"/>
      <c r="F100" s="21"/>
      <c r="G100" s="21"/>
      <c r="I100" t="b">
        <f t="shared" si="1"/>
        <v>0</v>
      </c>
    </row>
    <row r="101" spans="1:9" ht="14.25" customHeight="1" thickBot="1" x14ac:dyDescent="0.3">
      <c r="A101" s="18" t="s">
        <v>97</v>
      </c>
      <c r="B101" s="19">
        <v>13</v>
      </c>
      <c r="C101" s="21"/>
      <c r="D101" s="21"/>
      <c r="E101" s="21"/>
      <c r="F101" s="21"/>
      <c r="G101" s="21"/>
      <c r="I101" t="b">
        <f t="shared" si="1"/>
        <v>0</v>
      </c>
    </row>
    <row r="102" spans="1:9" ht="14.25" customHeight="1" thickBot="1" x14ac:dyDescent="0.3">
      <c r="A102" s="18" t="s">
        <v>122</v>
      </c>
      <c r="B102" s="19">
        <v>12</v>
      </c>
      <c r="C102" s="21"/>
      <c r="D102" s="21"/>
      <c r="E102" s="21"/>
      <c r="F102" s="21"/>
      <c r="G102" s="21"/>
      <c r="I102" t="b">
        <f t="shared" si="1"/>
        <v>0</v>
      </c>
    </row>
    <row r="103" spans="1:9" ht="14.25" customHeight="1" thickBot="1" x14ac:dyDescent="0.3">
      <c r="A103" s="18" t="s">
        <v>11</v>
      </c>
      <c r="B103" s="19">
        <v>12</v>
      </c>
      <c r="C103" s="21"/>
      <c r="D103" s="21"/>
      <c r="E103" s="21"/>
      <c r="F103" s="21"/>
      <c r="G103" s="21"/>
      <c r="I103" t="b">
        <f t="shared" si="1"/>
        <v>0</v>
      </c>
    </row>
    <row r="104" spans="1:9" ht="14.25" customHeight="1" thickBot="1" x14ac:dyDescent="0.3">
      <c r="A104" s="18" t="s">
        <v>74</v>
      </c>
      <c r="B104" s="19">
        <v>13</v>
      </c>
      <c r="C104" s="20">
        <v>42858</v>
      </c>
      <c r="D104" s="20">
        <v>42858</v>
      </c>
      <c r="E104" s="20">
        <v>42858</v>
      </c>
      <c r="F104" s="21"/>
      <c r="G104" s="21"/>
      <c r="I104" t="b">
        <f t="shared" si="1"/>
        <v>1</v>
      </c>
    </row>
    <row r="105" spans="1:9" ht="14.25" customHeight="1" thickBot="1" x14ac:dyDescent="0.3">
      <c r="A105" s="18" t="s">
        <v>227</v>
      </c>
      <c r="B105" s="19">
        <v>13</v>
      </c>
      <c r="C105" s="21"/>
      <c r="D105" s="21"/>
      <c r="E105" s="21"/>
      <c r="F105" s="21"/>
      <c r="G105" s="21"/>
      <c r="I105" t="b">
        <f t="shared" si="1"/>
        <v>0</v>
      </c>
    </row>
    <row r="106" spans="1:9" ht="14.25" customHeight="1" thickBot="1" x14ac:dyDescent="0.3">
      <c r="A106" s="18" t="s">
        <v>117</v>
      </c>
      <c r="B106" s="19">
        <v>16</v>
      </c>
      <c r="C106" s="20">
        <v>42893</v>
      </c>
      <c r="D106" s="20">
        <v>42893</v>
      </c>
      <c r="E106" s="20">
        <v>42893</v>
      </c>
      <c r="F106" s="21"/>
      <c r="G106" s="21"/>
      <c r="I106" t="b">
        <f t="shared" si="1"/>
        <v>1</v>
      </c>
    </row>
    <row r="107" spans="1:9" ht="14.25" customHeight="1" thickBot="1" x14ac:dyDescent="0.3">
      <c r="A107" s="18" t="s">
        <v>118</v>
      </c>
      <c r="B107" s="19">
        <v>14</v>
      </c>
      <c r="C107" s="20">
        <v>42814</v>
      </c>
      <c r="D107" s="20">
        <v>42814</v>
      </c>
      <c r="E107" s="20">
        <v>42893</v>
      </c>
      <c r="F107" s="21"/>
      <c r="G107" s="21" t="s">
        <v>228</v>
      </c>
      <c r="I107" t="b">
        <f t="shared" si="1"/>
        <v>1</v>
      </c>
    </row>
    <row r="108" spans="1:9" ht="14.25" customHeight="1" thickBot="1" x14ac:dyDescent="0.3">
      <c r="A108" s="18" t="s">
        <v>81</v>
      </c>
      <c r="B108" s="19">
        <v>15</v>
      </c>
      <c r="C108" s="20">
        <v>42865</v>
      </c>
      <c r="D108" s="20">
        <v>42865</v>
      </c>
      <c r="E108" s="20">
        <v>42863</v>
      </c>
      <c r="F108" s="21"/>
      <c r="G108" s="21"/>
      <c r="I108" t="b">
        <f t="shared" si="1"/>
        <v>1</v>
      </c>
    </row>
    <row r="109" spans="1:9" ht="14.25" customHeight="1" thickBot="1" x14ac:dyDescent="0.3">
      <c r="A109" s="18" t="s">
        <v>82</v>
      </c>
      <c r="B109" s="19">
        <v>13</v>
      </c>
      <c r="C109" s="20">
        <v>42865</v>
      </c>
      <c r="D109" s="20">
        <v>42865</v>
      </c>
      <c r="E109" s="20">
        <v>42863</v>
      </c>
      <c r="F109" s="21"/>
      <c r="G109" s="21"/>
      <c r="I109" t="b">
        <f t="shared" si="1"/>
        <v>1</v>
      </c>
    </row>
    <row r="110" spans="1:9" ht="14.25" customHeight="1" thickBot="1" x14ac:dyDescent="0.3">
      <c r="A110" s="18" t="s">
        <v>229</v>
      </c>
      <c r="B110" s="19">
        <v>15</v>
      </c>
      <c r="C110" s="21"/>
      <c r="D110" s="21"/>
      <c r="E110" s="21"/>
      <c r="F110" s="21"/>
      <c r="G110" s="21"/>
      <c r="I110" t="b">
        <f t="shared" si="1"/>
        <v>0</v>
      </c>
    </row>
    <row r="111" spans="1:9" ht="14.25" customHeight="1" thickBot="1" x14ac:dyDescent="0.3">
      <c r="A111" s="18" t="s">
        <v>230</v>
      </c>
      <c r="B111" s="19">
        <v>15</v>
      </c>
      <c r="C111" s="21"/>
      <c r="D111" s="21"/>
      <c r="E111" s="21"/>
      <c r="F111" s="21"/>
      <c r="G111" s="21"/>
      <c r="I111" t="b">
        <f t="shared" si="1"/>
        <v>0</v>
      </c>
    </row>
    <row r="112" spans="1:9" ht="14.25" customHeight="1" thickBot="1" x14ac:dyDescent="0.3">
      <c r="A112" s="18" t="s">
        <v>83</v>
      </c>
      <c r="B112" s="19">
        <v>11</v>
      </c>
      <c r="C112" s="20">
        <v>42801</v>
      </c>
      <c r="D112" s="20">
        <v>42801</v>
      </c>
      <c r="E112" s="20">
        <v>42629</v>
      </c>
      <c r="F112" s="21" t="s">
        <v>231</v>
      </c>
      <c r="G112" s="21"/>
      <c r="I112" t="b">
        <f t="shared" si="1"/>
        <v>1</v>
      </c>
    </row>
    <row r="113" spans="1:9" ht="14.25" customHeight="1" thickBot="1" x14ac:dyDescent="0.3">
      <c r="A113" s="18" t="s">
        <v>232</v>
      </c>
      <c r="B113" s="19">
        <v>11</v>
      </c>
      <c r="C113" s="21"/>
      <c r="D113" s="21"/>
      <c r="E113" s="21"/>
      <c r="F113" s="21"/>
      <c r="G113" s="21"/>
      <c r="I113" t="b">
        <f t="shared" si="1"/>
        <v>0</v>
      </c>
    </row>
    <row r="114" spans="1:9" ht="14.25" customHeight="1" thickBot="1" x14ac:dyDescent="0.3">
      <c r="A114" s="18" t="s">
        <v>109</v>
      </c>
      <c r="B114" s="19">
        <v>11</v>
      </c>
      <c r="C114" s="20">
        <v>42888</v>
      </c>
      <c r="D114" s="20">
        <v>42888</v>
      </c>
      <c r="E114" s="20">
        <v>42892</v>
      </c>
      <c r="F114" s="21"/>
      <c r="G114" s="21" t="s">
        <v>233</v>
      </c>
      <c r="I114" t="b">
        <f t="shared" si="1"/>
        <v>1</v>
      </c>
    </row>
    <row r="115" spans="1:9" ht="14.25" customHeight="1" thickBot="1" x14ac:dyDescent="0.3">
      <c r="A115" s="18" t="s">
        <v>100</v>
      </c>
      <c r="B115" s="19">
        <v>16</v>
      </c>
      <c r="C115" s="20">
        <v>42885</v>
      </c>
      <c r="D115" s="20">
        <v>42885</v>
      </c>
      <c r="E115" s="20">
        <v>42841</v>
      </c>
      <c r="F115" s="21"/>
      <c r="G115" s="21"/>
      <c r="I115" t="b">
        <f t="shared" si="1"/>
        <v>1</v>
      </c>
    </row>
    <row r="116" spans="1:9" ht="14.25" customHeight="1" thickBot="1" x14ac:dyDescent="0.3">
      <c r="A116" s="18" t="s">
        <v>91</v>
      </c>
      <c r="B116" s="19">
        <v>11</v>
      </c>
      <c r="C116" s="20">
        <v>42898</v>
      </c>
      <c r="D116" s="20">
        <v>42898</v>
      </c>
      <c r="E116" s="20">
        <v>42898</v>
      </c>
      <c r="F116" s="21"/>
      <c r="G116" s="21" t="s">
        <v>234</v>
      </c>
      <c r="I116" t="b">
        <f t="shared" si="1"/>
        <v>1</v>
      </c>
    </row>
    <row r="117" spans="1:9" ht="14.25" customHeight="1" thickBot="1" x14ac:dyDescent="0.3">
      <c r="A117" s="18" t="s">
        <v>235</v>
      </c>
      <c r="B117" s="19">
        <v>11</v>
      </c>
      <c r="C117" s="19" t="s">
        <v>139</v>
      </c>
      <c r="D117" s="20">
        <v>42801</v>
      </c>
      <c r="E117" s="20">
        <v>42809</v>
      </c>
      <c r="F117" s="21"/>
      <c r="G117" s="21"/>
      <c r="I117" t="b">
        <f t="shared" si="1"/>
        <v>1</v>
      </c>
    </row>
    <row r="118" spans="1:9" ht="14.25" customHeight="1" thickBot="1" x14ac:dyDescent="0.3">
      <c r="A118" s="18" t="s">
        <v>236</v>
      </c>
      <c r="B118" s="19">
        <v>13</v>
      </c>
      <c r="C118" s="21"/>
      <c r="D118" s="21"/>
      <c r="E118" s="21"/>
      <c r="F118" s="21"/>
      <c r="G118" s="21"/>
      <c r="I118" t="b">
        <f t="shared" si="1"/>
        <v>0</v>
      </c>
    </row>
    <row r="119" spans="1:9" ht="14.25" customHeight="1" thickBot="1" x14ac:dyDescent="0.3">
      <c r="A119" s="18" t="s">
        <v>237</v>
      </c>
      <c r="B119" s="19">
        <v>13</v>
      </c>
      <c r="C119" s="21"/>
      <c r="D119" s="21"/>
      <c r="E119" s="21"/>
      <c r="F119" s="21"/>
      <c r="G119" s="21"/>
      <c r="I119" t="b">
        <f t="shared" si="1"/>
        <v>0</v>
      </c>
    </row>
    <row r="120" spans="1:9" ht="14.25" customHeight="1" thickBot="1" x14ac:dyDescent="0.3">
      <c r="A120" s="18" t="s">
        <v>113</v>
      </c>
      <c r="B120" s="19">
        <v>11</v>
      </c>
      <c r="C120" s="20">
        <v>42892</v>
      </c>
      <c r="D120" s="20">
        <v>42892</v>
      </c>
      <c r="E120" s="20">
        <v>42892</v>
      </c>
      <c r="F120" s="23">
        <v>42871</v>
      </c>
      <c r="G120" s="21"/>
      <c r="I120" t="b">
        <f t="shared" si="1"/>
        <v>1</v>
      </c>
    </row>
    <row r="121" spans="1:9" ht="14.25" customHeight="1" thickBot="1" x14ac:dyDescent="0.3">
      <c r="A121" s="18" t="s">
        <v>238</v>
      </c>
      <c r="B121" s="19">
        <v>16</v>
      </c>
      <c r="C121" s="21"/>
      <c r="D121" s="21"/>
      <c r="E121" s="21"/>
      <c r="F121" s="21"/>
      <c r="G121" s="21"/>
      <c r="I121" t="b">
        <f t="shared" si="1"/>
        <v>0</v>
      </c>
    </row>
    <row r="122" spans="1:9" ht="14.25" customHeight="1" thickBot="1" x14ac:dyDescent="0.3">
      <c r="A122" s="18" t="s">
        <v>87</v>
      </c>
      <c r="B122" s="19">
        <v>12</v>
      </c>
      <c r="C122" s="20">
        <v>42836</v>
      </c>
      <c r="D122" s="20">
        <v>42817</v>
      </c>
      <c r="E122" s="20">
        <v>42818</v>
      </c>
      <c r="F122" s="21"/>
      <c r="G122" s="21"/>
      <c r="I122" t="b">
        <f t="shared" si="1"/>
        <v>1</v>
      </c>
    </row>
    <row r="123" spans="1:9" ht="14.25" customHeight="1" thickBot="1" x14ac:dyDescent="0.3">
      <c r="A123" s="18" t="s">
        <v>96</v>
      </c>
      <c r="B123" s="19">
        <v>16</v>
      </c>
      <c r="C123" s="20">
        <v>42895</v>
      </c>
      <c r="D123" s="20">
        <v>42895</v>
      </c>
      <c r="E123" s="20">
        <v>42895</v>
      </c>
      <c r="F123" s="21"/>
      <c r="G123" s="21" t="s">
        <v>239</v>
      </c>
      <c r="I123" t="b">
        <f t="shared" si="1"/>
        <v>1</v>
      </c>
    </row>
    <row r="124" spans="1:9" ht="14.25" customHeight="1" thickBot="1" x14ac:dyDescent="0.3">
      <c r="A124" s="18" t="s">
        <v>102</v>
      </c>
      <c r="B124" s="19">
        <v>17</v>
      </c>
      <c r="C124" s="20">
        <v>42891</v>
      </c>
      <c r="D124" s="20">
        <v>42891</v>
      </c>
      <c r="E124" s="20">
        <v>42891</v>
      </c>
      <c r="F124" s="21"/>
      <c r="G124" s="21"/>
      <c r="I124" t="b">
        <f t="shared" si="1"/>
        <v>1</v>
      </c>
    </row>
    <row r="125" spans="1:9" ht="14.25" customHeight="1" thickBot="1" x14ac:dyDescent="0.3">
      <c r="A125" s="18" t="s">
        <v>240</v>
      </c>
      <c r="B125" s="19">
        <v>13</v>
      </c>
      <c r="C125" s="21"/>
      <c r="D125" s="21"/>
      <c r="E125" s="21"/>
      <c r="F125" s="21"/>
      <c r="G125" s="21"/>
      <c r="I125" t="b">
        <f t="shared" si="1"/>
        <v>0</v>
      </c>
    </row>
    <row r="126" spans="1:9" ht="14.25" customHeight="1" thickBot="1" x14ac:dyDescent="0.3">
      <c r="A126" s="18" t="s">
        <v>241</v>
      </c>
      <c r="B126" s="19">
        <v>13</v>
      </c>
      <c r="C126" s="21"/>
      <c r="D126" s="21"/>
      <c r="E126" s="21"/>
      <c r="F126" s="21"/>
      <c r="G126" s="21"/>
      <c r="I126" t="b">
        <f t="shared" si="1"/>
        <v>0</v>
      </c>
    </row>
    <row r="127" spans="1:9" ht="14.25" customHeight="1" thickBot="1" x14ac:dyDescent="0.3">
      <c r="A127" s="18" t="s">
        <v>116</v>
      </c>
      <c r="B127" s="19">
        <v>15</v>
      </c>
      <c r="C127" s="21"/>
      <c r="D127" s="21"/>
      <c r="E127" s="20">
        <v>42809</v>
      </c>
      <c r="F127" s="21"/>
      <c r="G127" s="21"/>
      <c r="I127" t="b">
        <f t="shared" si="1"/>
        <v>0</v>
      </c>
    </row>
    <row r="128" spans="1:9" ht="14.25" customHeight="1" thickBot="1" x14ac:dyDescent="0.3">
      <c r="A128" s="18" t="s">
        <v>23</v>
      </c>
      <c r="B128" s="19">
        <v>16</v>
      </c>
      <c r="C128" s="21"/>
      <c r="D128" s="21"/>
      <c r="E128" s="21"/>
      <c r="F128" s="21"/>
      <c r="G128" s="21"/>
      <c r="I128" t="b">
        <f t="shared" si="1"/>
        <v>0</v>
      </c>
    </row>
    <row r="129" spans="1:9" ht="14.25" customHeight="1" thickBot="1" x14ac:dyDescent="0.3">
      <c r="A129" s="18" t="s">
        <v>28</v>
      </c>
      <c r="B129" s="19">
        <v>18</v>
      </c>
      <c r="C129" s="21"/>
      <c r="D129" s="21"/>
      <c r="E129" s="21"/>
      <c r="F129" s="21"/>
      <c r="G129" s="21"/>
      <c r="I129" t="b">
        <f t="shared" si="1"/>
        <v>0</v>
      </c>
    </row>
    <row r="130" spans="1:9" ht="14.25" customHeight="1" thickBot="1" x14ac:dyDescent="0.3">
      <c r="A130" s="18" t="s">
        <v>242</v>
      </c>
      <c r="B130" s="19">
        <v>11</v>
      </c>
      <c r="C130" s="21"/>
      <c r="D130" s="21"/>
      <c r="E130" s="21"/>
      <c r="F130" s="21"/>
      <c r="G130" s="21"/>
      <c r="I130" t="b">
        <f t="shared" si="1"/>
        <v>0</v>
      </c>
    </row>
    <row r="131" spans="1:9" ht="14.25" customHeight="1" thickBot="1" x14ac:dyDescent="0.3">
      <c r="A131" s="18" t="s">
        <v>243</v>
      </c>
      <c r="B131" s="19">
        <v>14</v>
      </c>
      <c r="C131" s="21"/>
      <c r="D131" s="21"/>
      <c r="E131" s="21"/>
      <c r="F131" s="21"/>
      <c r="G131" s="21"/>
      <c r="I131" t="b">
        <f t="shared" ref="I131:I185" si="2">NOT(OR(ISBLANK(E131),ISBLANK(D131),ISBLANK(C131)))</f>
        <v>0</v>
      </c>
    </row>
    <row r="132" spans="1:9" ht="14.25" customHeight="1" thickBot="1" x14ac:dyDescent="0.3">
      <c r="A132" s="18" t="s">
        <v>114</v>
      </c>
      <c r="B132" s="19">
        <v>13</v>
      </c>
      <c r="C132" s="21"/>
      <c r="D132" s="21"/>
      <c r="E132" s="21"/>
      <c r="F132" s="21"/>
      <c r="G132" s="21"/>
      <c r="I132" t="b">
        <f t="shared" si="2"/>
        <v>0</v>
      </c>
    </row>
    <row r="133" spans="1:9" ht="14.25" customHeight="1" thickBot="1" x14ac:dyDescent="0.3">
      <c r="A133" s="18" t="s">
        <v>244</v>
      </c>
      <c r="B133" s="19">
        <v>16</v>
      </c>
      <c r="C133" s="21"/>
      <c r="D133" s="21"/>
      <c r="E133" s="21"/>
      <c r="F133" s="21"/>
      <c r="G133" s="21"/>
      <c r="I133" t="b">
        <f t="shared" si="2"/>
        <v>0</v>
      </c>
    </row>
    <row r="134" spans="1:9" ht="14.25" customHeight="1" thickBot="1" x14ac:dyDescent="0.3">
      <c r="A134" s="18" t="s">
        <v>80</v>
      </c>
      <c r="B134" s="19">
        <v>11</v>
      </c>
      <c r="C134" s="21"/>
      <c r="D134" s="21"/>
      <c r="E134" s="21"/>
      <c r="F134" s="21"/>
      <c r="G134" s="21"/>
      <c r="I134" t="b">
        <f t="shared" si="2"/>
        <v>0</v>
      </c>
    </row>
    <row r="135" spans="1:9" ht="14.25" customHeight="1" thickBot="1" x14ac:dyDescent="0.3">
      <c r="A135" s="18" t="s">
        <v>115</v>
      </c>
      <c r="B135" s="19">
        <v>15</v>
      </c>
      <c r="C135" s="21"/>
      <c r="D135" s="21"/>
      <c r="E135" s="21"/>
      <c r="F135" s="21"/>
      <c r="G135" s="21"/>
      <c r="I135" t="b">
        <f t="shared" si="2"/>
        <v>0</v>
      </c>
    </row>
    <row r="136" spans="1:9" ht="14.25" customHeight="1" thickBot="1" x14ac:dyDescent="0.3">
      <c r="A136" s="18" t="s">
        <v>245</v>
      </c>
      <c r="B136" s="19">
        <v>16</v>
      </c>
      <c r="C136" s="21"/>
      <c r="D136" s="21"/>
      <c r="E136" s="21"/>
      <c r="F136" s="21"/>
      <c r="G136" s="21"/>
      <c r="I136" t="b">
        <f t="shared" si="2"/>
        <v>0</v>
      </c>
    </row>
    <row r="137" spans="1:9" ht="14.25" customHeight="1" thickBot="1" x14ac:dyDescent="0.3">
      <c r="A137" s="18" t="s">
        <v>246</v>
      </c>
      <c r="B137" s="19">
        <v>13</v>
      </c>
      <c r="C137" s="20">
        <v>42773</v>
      </c>
      <c r="D137" s="20">
        <v>42773</v>
      </c>
      <c r="E137" s="21"/>
      <c r="F137" s="21"/>
      <c r="G137" s="21"/>
      <c r="I137" t="b">
        <f t="shared" si="2"/>
        <v>0</v>
      </c>
    </row>
    <row r="138" spans="1:9" ht="14.25" customHeight="1" thickBot="1" x14ac:dyDescent="0.3">
      <c r="A138" s="18" t="s">
        <v>94</v>
      </c>
      <c r="B138" s="19">
        <v>11</v>
      </c>
      <c r="C138" s="20">
        <v>42807</v>
      </c>
      <c r="D138" s="20">
        <v>42807</v>
      </c>
      <c r="E138" s="20">
        <v>42828</v>
      </c>
      <c r="F138" s="21"/>
      <c r="G138" s="21"/>
      <c r="I138" t="b">
        <f t="shared" si="2"/>
        <v>1</v>
      </c>
    </row>
    <row r="139" spans="1:9" ht="14.25" customHeight="1" thickBot="1" x14ac:dyDescent="0.3">
      <c r="A139" s="18" t="s">
        <v>247</v>
      </c>
      <c r="B139" s="19">
        <v>14</v>
      </c>
      <c r="C139" s="21"/>
      <c r="D139" s="21"/>
      <c r="E139" s="21"/>
      <c r="F139" s="21"/>
      <c r="G139" s="21"/>
      <c r="I139" t="b">
        <f t="shared" si="2"/>
        <v>0</v>
      </c>
    </row>
    <row r="140" spans="1:9" ht="14.25" customHeight="1" thickBot="1" x14ac:dyDescent="0.3">
      <c r="A140" s="18" t="s">
        <v>119</v>
      </c>
      <c r="B140" s="19">
        <v>13</v>
      </c>
      <c r="C140" s="20">
        <v>42829</v>
      </c>
      <c r="D140" s="20">
        <v>42829</v>
      </c>
      <c r="E140" s="20">
        <v>42810</v>
      </c>
      <c r="F140" s="21"/>
      <c r="G140" s="21"/>
      <c r="I140" t="b">
        <f t="shared" si="2"/>
        <v>1</v>
      </c>
    </row>
    <row r="141" spans="1:9" ht="14.25" customHeight="1" thickBot="1" x14ac:dyDescent="0.3">
      <c r="A141" s="18" t="s">
        <v>248</v>
      </c>
      <c r="B141" s="19">
        <v>11</v>
      </c>
      <c r="C141" s="20">
        <v>42836</v>
      </c>
      <c r="D141" s="20">
        <v>42836</v>
      </c>
      <c r="E141" s="21"/>
      <c r="F141" s="21"/>
      <c r="G141" s="21"/>
      <c r="I141" t="b">
        <f t="shared" si="2"/>
        <v>0</v>
      </c>
    </row>
    <row r="142" spans="1:9" ht="14.25" customHeight="1" x14ac:dyDescent="0.25">
      <c r="I142" t="b">
        <f t="shared" si="2"/>
        <v>0</v>
      </c>
    </row>
    <row r="143" spans="1:9" ht="14.25" customHeight="1" x14ac:dyDescent="0.25">
      <c r="I143" t="b">
        <f t="shared" si="2"/>
        <v>0</v>
      </c>
    </row>
    <row r="144" spans="1:9" ht="14.25" customHeight="1" x14ac:dyDescent="0.25">
      <c r="I144" t="b">
        <f t="shared" si="2"/>
        <v>0</v>
      </c>
    </row>
    <row r="145" spans="9:9" ht="14.25" customHeight="1" x14ac:dyDescent="0.25">
      <c r="I145" t="b">
        <f t="shared" si="2"/>
        <v>0</v>
      </c>
    </row>
    <row r="146" spans="9:9" ht="14.25" customHeight="1" x14ac:dyDescent="0.25">
      <c r="I146" t="b">
        <f t="shared" si="2"/>
        <v>0</v>
      </c>
    </row>
    <row r="147" spans="9:9" ht="14.25" customHeight="1" x14ac:dyDescent="0.25">
      <c r="I147" t="b">
        <f t="shared" si="2"/>
        <v>0</v>
      </c>
    </row>
    <row r="148" spans="9:9" ht="14.25" customHeight="1" x14ac:dyDescent="0.25">
      <c r="I148" t="b">
        <f t="shared" si="2"/>
        <v>0</v>
      </c>
    </row>
    <row r="149" spans="9:9" ht="14.25" customHeight="1" x14ac:dyDescent="0.25">
      <c r="I149" t="b">
        <f t="shared" si="2"/>
        <v>0</v>
      </c>
    </row>
    <row r="150" spans="9:9" ht="14.25" customHeight="1" x14ac:dyDescent="0.25">
      <c r="I150" t="b">
        <f t="shared" si="2"/>
        <v>0</v>
      </c>
    </row>
    <row r="151" spans="9:9" ht="14.25" customHeight="1" x14ac:dyDescent="0.25">
      <c r="I151" t="b">
        <f t="shared" si="2"/>
        <v>0</v>
      </c>
    </row>
    <row r="152" spans="9:9" ht="14.25" customHeight="1" x14ac:dyDescent="0.25">
      <c r="I152" t="b">
        <f t="shared" si="2"/>
        <v>0</v>
      </c>
    </row>
    <row r="153" spans="9:9" ht="14.25" customHeight="1" x14ac:dyDescent="0.25">
      <c r="I153" t="b">
        <f t="shared" si="2"/>
        <v>0</v>
      </c>
    </row>
    <row r="154" spans="9:9" ht="14.25" customHeight="1" x14ac:dyDescent="0.25">
      <c r="I154" t="b">
        <f t="shared" si="2"/>
        <v>0</v>
      </c>
    </row>
    <row r="155" spans="9:9" ht="14.25" customHeight="1" x14ac:dyDescent="0.25">
      <c r="I155" t="b">
        <f t="shared" si="2"/>
        <v>0</v>
      </c>
    </row>
    <row r="156" spans="9:9" ht="14.25" customHeight="1" x14ac:dyDescent="0.25">
      <c r="I156" t="b">
        <f t="shared" si="2"/>
        <v>0</v>
      </c>
    </row>
    <row r="157" spans="9:9" ht="14.25" customHeight="1" x14ac:dyDescent="0.25">
      <c r="I157" t="b">
        <f t="shared" si="2"/>
        <v>0</v>
      </c>
    </row>
    <row r="158" spans="9:9" ht="14.25" customHeight="1" x14ac:dyDescent="0.25">
      <c r="I158" t="b">
        <f t="shared" si="2"/>
        <v>0</v>
      </c>
    </row>
    <row r="159" spans="9:9" ht="14.25" customHeight="1" x14ac:dyDescent="0.25">
      <c r="I159" t="b">
        <f t="shared" si="2"/>
        <v>0</v>
      </c>
    </row>
    <row r="160" spans="9:9" ht="14.25" customHeight="1" x14ac:dyDescent="0.25">
      <c r="I160" t="b">
        <f t="shared" si="2"/>
        <v>0</v>
      </c>
    </row>
    <row r="161" spans="9:9" ht="14.25" customHeight="1" x14ac:dyDescent="0.25">
      <c r="I161" t="b">
        <f t="shared" si="2"/>
        <v>0</v>
      </c>
    </row>
    <row r="162" spans="9:9" ht="14.25" customHeight="1" x14ac:dyDescent="0.25">
      <c r="I162" t="b">
        <f t="shared" si="2"/>
        <v>0</v>
      </c>
    </row>
    <row r="163" spans="9:9" ht="14.25" customHeight="1" x14ac:dyDescent="0.25">
      <c r="I163" t="b">
        <f t="shared" si="2"/>
        <v>0</v>
      </c>
    </row>
    <row r="164" spans="9:9" ht="14.25" customHeight="1" x14ac:dyDescent="0.25">
      <c r="I164" t="b">
        <f t="shared" si="2"/>
        <v>0</v>
      </c>
    </row>
    <row r="165" spans="9:9" ht="14.25" customHeight="1" x14ac:dyDescent="0.25">
      <c r="I165" t="b">
        <f t="shared" si="2"/>
        <v>0</v>
      </c>
    </row>
    <row r="166" spans="9:9" ht="14.25" customHeight="1" x14ac:dyDescent="0.25">
      <c r="I166" t="b">
        <f t="shared" si="2"/>
        <v>0</v>
      </c>
    </row>
    <row r="167" spans="9:9" ht="14.25" customHeight="1" x14ac:dyDescent="0.25">
      <c r="I167" t="b">
        <f t="shared" si="2"/>
        <v>0</v>
      </c>
    </row>
    <row r="168" spans="9:9" ht="14.25" customHeight="1" x14ac:dyDescent="0.25">
      <c r="I168" t="b">
        <f t="shared" si="2"/>
        <v>0</v>
      </c>
    </row>
    <row r="169" spans="9:9" ht="14.25" customHeight="1" x14ac:dyDescent="0.25">
      <c r="I169" t="b">
        <f t="shared" si="2"/>
        <v>0</v>
      </c>
    </row>
    <row r="170" spans="9:9" ht="14.25" customHeight="1" x14ac:dyDescent="0.25">
      <c r="I170" t="b">
        <f t="shared" si="2"/>
        <v>0</v>
      </c>
    </row>
    <row r="171" spans="9:9" ht="14.25" customHeight="1" x14ac:dyDescent="0.25">
      <c r="I171" t="b">
        <f t="shared" si="2"/>
        <v>0</v>
      </c>
    </row>
    <row r="172" spans="9:9" ht="14.25" customHeight="1" x14ac:dyDescent="0.25">
      <c r="I172" t="b">
        <f t="shared" si="2"/>
        <v>0</v>
      </c>
    </row>
    <row r="173" spans="9:9" ht="14.25" customHeight="1" x14ac:dyDescent="0.25">
      <c r="I173" t="b">
        <f t="shared" si="2"/>
        <v>0</v>
      </c>
    </row>
    <row r="174" spans="9:9" ht="14.25" customHeight="1" x14ac:dyDescent="0.25">
      <c r="I174" t="b">
        <f t="shared" si="2"/>
        <v>0</v>
      </c>
    </row>
    <row r="175" spans="9:9" ht="14.25" customHeight="1" x14ac:dyDescent="0.25">
      <c r="I175" t="b">
        <f t="shared" si="2"/>
        <v>0</v>
      </c>
    </row>
    <row r="176" spans="9:9" ht="14.25" customHeight="1" x14ac:dyDescent="0.25">
      <c r="I176" t="b">
        <f t="shared" si="2"/>
        <v>0</v>
      </c>
    </row>
    <row r="177" spans="9:9" ht="14.25" customHeight="1" x14ac:dyDescent="0.25">
      <c r="I177" t="b">
        <f t="shared" si="2"/>
        <v>0</v>
      </c>
    </row>
    <row r="178" spans="9:9" ht="14.25" customHeight="1" x14ac:dyDescent="0.25">
      <c r="I178" t="b">
        <f t="shared" si="2"/>
        <v>0</v>
      </c>
    </row>
    <row r="179" spans="9:9" ht="14.25" customHeight="1" x14ac:dyDescent="0.25">
      <c r="I179" t="b">
        <f t="shared" si="2"/>
        <v>0</v>
      </c>
    </row>
    <row r="180" spans="9:9" ht="14.25" customHeight="1" x14ac:dyDescent="0.25">
      <c r="I180" t="b">
        <f t="shared" si="2"/>
        <v>0</v>
      </c>
    </row>
    <row r="181" spans="9:9" ht="14.25" customHeight="1" x14ac:dyDescent="0.25">
      <c r="I181" t="b">
        <f t="shared" si="2"/>
        <v>0</v>
      </c>
    </row>
    <row r="182" spans="9:9" ht="14.25" customHeight="1" x14ac:dyDescent="0.25">
      <c r="I182" t="b">
        <f t="shared" si="2"/>
        <v>0</v>
      </c>
    </row>
    <row r="183" spans="9:9" ht="14.25" customHeight="1" x14ac:dyDescent="0.25">
      <c r="I183" t="b">
        <f t="shared" si="2"/>
        <v>0</v>
      </c>
    </row>
    <row r="184" spans="9:9" ht="14.25" customHeight="1" x14ac:dyDescent="0.25">
      <c r="I184" t="b">
        <f t="shared" si="2"/>
        <v>0</v>
      </c>
    </row>
    <row r="185" spans="9:9" ht="14.25" customHeight="1" x14ac:dyDescent="0.25">
      <c r="I185" t="b">
        <f t="shared" si="2"/>
        <v>0</v>
      </c>
    </row>
    <row r="186" spans="9:9" ht="14.25" customHeight="1" x14ac:dyDescent="0.25"/>
    <row r="187" spans="9:9" ht="14.25" customHeight="1" x14ac:dyDescent="0.25"/>
    <row r="188" spans="9:9" ht="14.25" customHeight="1" x14ac:dyDescent="0.25"/>
    <row r="189" spans="9:9" ht="14.25" customHeight="1" x14ac:dyDescent="0.25"/>
    <row r="190" spans="9:9" ht="14.25" customHeight="1" x14ac:dyDescent="0.25"/>
    <row r="191" spans="9:9" ht="14.25" customHeight="1" x14ac:dyDescent="0.25"/>
    <row r="192" spans="9:9"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sheetData>
  <phoneticPr fontId="1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503"/>
  <sheetViews>
    <sheetView topLeftCell="A18" workbookViewId="0">
      <selection activeCell="A37" sqref="A37:J40"/>
    </sheetView>
  </sheetViews>
  <sheetFormatPr defaultColWidth="9.33203125" defaultRowHeight="13.2" x14ac:dyDescent="0.25"/>
  <cols>
    <col min="1" max="1" width="24.33203125" bestFit="1" customWidth="1"/>
    <col min="2" max="2" width="12.109375" customWidth="1"/>
    <col min="3" max="3" width="19.33203125" customWidth="1"/>
    <col min="4" max="4" width="44.88671875" style="141" customWidth="1"/>
    <col min="5" max="5" width="14.6640625" customWidth="1"/>
    <col min="6" max="6" width="9.33203125" customWidth="1"/>
    <col min="7" max="7" width="28.33203125" customWidth="1"/>
    <col min="8" max="8" width="11" customWidth="1"/>
    <col min="9" max="9" width="12.6640625" customWidth="1"/>
    <col min="10" max="10" width="15.33203125" bestFit="1" customWidth="1"/>
  </cols>
  <sheetData>
    <row r="1" spans="1:10" s="1" customFormat="1" x14ac:dyDescent="0.25">
      <c r="A1" s="1" t="s">
        <v>3</v>
      </c>
      <c r="B1" s="1" t="s">
        <v>5</v>
      </c>
      <c r="C1" s="1" t="s">
        <v>6</v>
      </c>
      <c r="D1" s="139" t="s">
        <v>4</v>
      </c>
      <c r="E1" s="1" t="s">
        <v>7</v>
      </c>
      <c r="F1" s="1" t="s">
        <v>8</v>
      </c>
      <c r="G1" s="1" t="s">
        <v>1</v>
      </c>
      <c r="H1" s="1" t="s">
        <v>9</v>
      </c>
      <c r="I1" s="1" t="s">
        <v>0</v>
      </c>
      <c r="J1" s="1" t="s">
        <v>1581</v>
      </c>
    </row>
    <row r="2" spans="1:10" x14ac:dyDescent="0.25">
      <c r="A2" t="str">
        <f>'Export Data'!X2&amp;", "&amp;'Export Data'!W2</f>
        <v>Dowds, Dawn</v>
      </c>
      <c r="B2" t="str">
        <f>IF('Export Data'!AT2="I will drive my scout, and I can drive other scouts TO camp.","DRIVE "&amp;'Export Data'!AU2,IF('Export Data'!AT2="I have arranged a ride for my scout TO camp..","Has Ride ("&amp;'Export Data'!AW2&amp;")",IF('Export Data'!AT2="I can drive ONLY my scout TO camp.","Has Ride (Family)",IF('Export Data'!AT2="Please find a ride for my scout TO camp.","Needs Ride",IF('Export Data'!AT2="My scout will drive themselves TO camp.","DRIVE (Self)","No Info")))))</f>
        <v>No Info</v>
      </c>
      <c r="C2" s="140" t="str">
        <f>IF('Export Data'!AX2="I will drive my scout, and I can drive other scouts HOME.","DRIVE "&amp;'Export Data'!AY2,IF('Export Data'!AX2="I have arranged a ride for my scout HOME.","Has Ride ("&amp;'Export Data'!BA2&amp;")",IF('Export Data'!AX2="I can drive ONLY my scout HOME.","Has Ride (Family)",IF('Export Data'!AX2="Please find a ride for my scout HOME.","Needs Ride",IF('Export Data'!AX2="My scout will drive themselves HOME.","DRIVE (Self)","No Info")))))</f>
        <v>No Info</v>
      </c>
      <c r="D2" s="141" t="str">
        <f>IF(NOT(ISBLANK('Export Data'!AV2)),"Drive to Camp: "&amp;'Export Data'!AV2&amp;CHAR(10),"")&amp;IF(NOT(ISBLANK('Export Data'!AZ2)),"Drive Home: "&amp;'Export Data'!AZ2,"")&amp; 'Export Data'!BI2</f>
        <v/>
      </c>
      <c r="E2" t="str">
        <f>IF(I2="179 Adult","Goat",VLOOKUP(A2,Contacts!$A$1:$F$103,3))</f>
        <v>Goat</v>
      </c>
      <c r="F2" t="str">
        <f t="shared" ref="F2" si="0">IF(I2="179 Adult","AA"&amp;LEFT(A2,3),IF(I2="179 Sibling","SS"&amp;LEFT(A2,3),"YY"&amp;LEFT(A2,3)))</f>
        <v>AADow</v>
      </c>
      <c r="G2" t="str">
        <f>'Export Data'!AA2</f>
        <v>dowdsd@oaklandchn.org</v>
      </c>
      <c r="H2">
        <f>'Export Data'!Z2</f>
        <v>12487602865</v>
      </c>
      <c r="I2" t="str">
        <f>'Export Data'!Y2</f>
        <v>179 Adult</v>
      </c>
      <c r="J2" s="79">
        <v>43832.663194444445</v>
      </c>
    </row>
    <row r="3" spans="1:10" x14ac:dyDescent="0.25">
      <c r="A3" t="str">
        <f>'Export Data'!X3&amp;", "&amp;'Export Data'!W3</f>
        <v>Lennon, Evelyn</v>
      </c>
      <c r="B3" t="str">
        <f>IF('Export Data'!AT3="I will drive my scout, and I can drive other scouts TO camp.","DRIVE "&amp;'Export Data'!AU3,IF('Export Data'!AT3="I have arranged a ride for my scout TO camp..","Has Ride ("&amp;'Export Data'!AW3&amp;")",IF('Export Data'!AT3="I can drive ONLY my scout TO camp.","Has Ride (Family)",IF('Export Data'!AT3="Please find a ride for my scout TO camp.","Needs Ride",IF('Export Data'!AT3="My scout will drive themselves TO camp.","DRIVE (Self)","No Info")))))</f>
        <v>Has Ride (Family)</v>
      </c>
      <c r="C3" s="140" t="str">
        <f>IF('Export Data'!AX3="I will drive my scout, and I can drive other scouts HOME.","DRIVE "&amp;'Export Data'!AY3,IF('Export Data'!AX3="I have arranged a ride for my scout HOME.","Has Ride ("&amp;'Export Data'!BA3&amp;")",IF('Export Data'!AX3="I can drive ONLY my scout HOME.","Has Ride (Family)",IF('Export Data'!AX3="Please find a ride for my scout HOME.","Needs Ride",IF('Export Data'!AX3="My scout will drive themselves HOME.","DRIVE (Self)","No Info")))))</f>
        <v>Has Ride (Family)</v>
      </c>
      <c r="D3" s="141" t="str">
        <f>IF(NOT(ISBLANK('Export Data'!AV3)),"Drive to Camp: "&amp;'Export Data'!AV3&amp;CHAR(10),"")&amp;IF(NOT(ISBLANK('Export Data'!AZ3)),"Drive Home: "&amp;'Export Data'!AZ3,"")&amp; 'Export Data'!BI3</f>
        <v/>
      </c>
      <c r="E3" t="str">
        <f>IF(I3="179 Adult","Goat",VLOOKUP(A3,Contacts!$A$1:$F$103,3))</f>
        <v>Ax men</v>
      </c>
      <c r="F3" t="str">
        <f t="shared" ref="F3:F66" si="1">IF(I3="179 Adult","AA"&amp;LEFT(A3,3),IF(I3="179 Sibling","SS"&amp;LEFT(A3,3),"YY"&amp;LEFT(A3,3)))</f>
        <v>YYLen</v>
      </c>
      <c r="G3" t="str">
        <f>'Export Data'!AA3</f>
        <v>susanmlennon@aol.com</v>
      </c>
      <c r="H3" t="str">
        <f>'Export Data'!Z3</f>
        <v>248-470-3488</v>
      </c>
      <c r="I3" t="str">
        <f>'Export Data'!Y3</f>
        <v>179 Youth</v>
      </c>
      <c r="J3" s="79">
        <v>43832.663194444445</v>
      </c>
    </row>
    <row r="4" spans="1:10" x14ac:dyDescent="0.25">
      <c r="A4" t="str">
        <f>'Export Data'!X4&amp;", "&amp;'Export Data'!W4</f>
        <v>Schultz, Michael</v>
      </c>
      <c r="B4" t="str">
        <f>IF('Export Data'!AT4="I will drive my scout, and I can drive other scouts TO camp.","DRIVE "&amp;'Export Data'!AU4,IF('Export Data'!AT4="I have arranged a ride for my scout TO camp..","Has Ride ("&amp;'Export Data'!AW4&amp;")",IF('Export Data'!AT4="I can drive ONLY my scout TO camp.","Has Ride (Family)",IF('Export Data'!AT4="Please find a ride for my scout TO camp.","Needs Ride",IF('Export Data'!AT4="My scout will drive themselves TO camp.","DRIVE (Self)","No Info")))))</f>
        <v>No Info</v>
      </c>
      <c r="C4" s="140" t="str">
        <f>IF('Export Data'!AX4="I will drive my scout, and I can drive other scouts HOME.","DRIVE "&amp;'Export Data'!AY4,IF('Export Data'!AX4="I have arranged a ride for my scout HOME.","Has Ride ("&amp;'Export Data'!BA4&amp;")",IF('Export Data'!AX4="I can drive ONLY my scout HOME.","Has Ride (Family)",IF('Export Data'!AX4="Please find a ride for my scout HOME.","Needs Ride",IF('Export Data'!AX4="My scout will drive themselves HOME.","DRIVE (Self)","No Info")))))</f>
        <v>No Info</v>
      </c>
      <c r="D4" s="141" t="str">
        <f>IF(NOT(ISBLANK('Export Data'!AV4)),"Drive to Camp: "&amp;'Export Data'!AV4&amp;CHAR(10),"")&amp;IF(NOT(ISBLANK('Export Data'!AZ4)),"Drive Home: "&amp;'Export Data'!AZ4,"")&amp; 'Export Data'!BI4</f>
        <v/>
      </c>
      <c r="E4" t="str">
        <f>IF(I4="179 Adult","Goat",VLOOKUP(A4,Contacts!$A$1:$F$103,3))</f>
        <v>Goat</v>
      </c>
      <c r="F4" t="str">
        <f t="shared" si="1"/>
        <v>AASch</v>
      </c>
      <c r="G4" t="str">
        <f>'Export Data'!AA4</f>
        <v>fhfr436@hotmail.com</v>
      </c>
      <c r="H4">
        <f>'Export Data'!Z4</f>
        <v>2484444969</v>
      </c>
      <c r="I4" t="str">
        <f>'Export Data'!Y4</f>
        <v>179 Adult</v>
      </c>
      <c r="J4" s="79">
        <v>43832.663194444445</v>
      </c>
    </row>
    <row r="5" spans="1:10" x14ac:dyDescent="0.25">
      <c r="A5" t="str">
        <f>'Export Data'!X5&amp;", "&amp;'Export Data'!W5</f>
        <v>Efrusy, Brian</v>
      </c>
      <c r="B5" t="str">
        <f>IF('Export Data'!AT5="I will drive my scout, and I can drive other scouts TO camp.","DRIVE "&amp;'Export Data'!AU5,IF('Export Data'!AT5="I have arranged a ride for my scout TO camp..","Has Ride ("&amp;'Export Data'!AW5&amp;")",IF('Export Data'!AT5="I can drive ONLY my scout TO camp.","Has Ride (Family)",IF('Export Data'!AT5="Please find a ride for my scout TO camp.","Needs Ride",IF('Export Data'!AT5="My scout will drive themselves TO camp.","DRIVE (Self)","No Info")))))</f>
        <v>No Info</v>
      </c>
      <c r="C5" s="140" t="str">
        <f>IF('Export Data'!AX5="I will drive my scout, and I can drive other scouts HOME.","DRIVE "&amp;'Export Data'!AY5,IF('Export Data'!AX5="I have arranged a ride for my scout HOME.","Has Ride ("&amp;'Export Data'!BA5&amp;")",IF('Export Data'!AX5="I can drive ONLY my scout HOME.","Has Ride (Family)",IF('Export Data'!AX5="Please find a ride for my scout HOME.","Needs Ride",IF('Export Data'!AX5="My scout will drive themselves HOME.","DRIVE (Self)","No Info")))))</f>
        <v>No Info</v>
      </c>
      <c r="D5" s="141" t="str">
        <f>IF(NOT(ISBLANK('Export Data'!AV5)),"Drive to Camp: "&amp;'Export Data'!AV5&amp;CHAR(10),"")&amp;IF(NOT(ISBLANK('Export Data'!AZ5)),"Drive Home: "&amp;'Export Data'!AZ5,"")&amp; 'Export Data'!BI5</f>
        <v/>
      </c>
      <c r="E5" t="str">
        <f>IF(I5="179 Adult","Goat",VLOOKUP(A5,Contacts!$A$1:$F$103,3))</f>
        <v>Goat</v>
      </c>
      <c r="F5" t="str">
        <f t="shared" si="1"/>
        <v>AAEfr</v>
      </c>
      <c r="G5" t="str">
        <f>'Export Data'!AA5</f>
        <v>befgreen24@yahoo.com</v>
      </c>
      <c r="H5" t="str">
        <f>'Export Data'!Z5</f>
        <v>248.224.6768</v>
      </c>
      <c r="I5" t="str">
        <f>'Export Data'!Y5</f>
        <v>179 Adult</v>
      </c>
      <c r="J5" s="79">
        <v>43832.663194444445</v>
      </c>
    </row>
    <row r="6" spans="1:10" x14ac:dyDescent="0.25">
      <c r="A6" t="str">
        <f>'Export Data'!X6&amp;", "&amp;'Export Data'!W6</f>
        <v>Aspinall, Charles</v>
      </c>
      <c r="B6" t="str">
        <f>IF('Export Data'!AT6="I will drive my scout, and I can drive other scouts TO camp.","DRIVE "&amp;'Export Data'!AU6,IF('Export Data'!AT6="I have arranged a ride for my scout TO camp..","Has Ride ("&amp;'Export Data'!AW6&amp;")",IF('Export Data'!AT6="I can drive ONLY my scout TO camp.","Has Ride (Family)",IF('Export Data'!AT6="Please find a ride for my scout TO camp.","Needs Ride",IF('Export Data'!AT6="My scout will drive themselves TO camp.","DRIVE (Self)","No Info")))))</f>
        <v>DRIVE 3</v>
      </c>
      <c r="C6" s="140" t="str">
        <f>IF('Export Data'!AX6="I will drive my scout, and I can drive other scouts HOME.","DRIVE "&amp;'Export Data'!AY6,IF('Export Data'!AX6="I have arranged a ride for my scout HOME.","Has Ride ("&amp;'Export Data'!BA6&amp;")",IF('Export Data'!AX6="I can drive ONLY my scout HOME.","Has Ride (Family)",IF('Export Data'!AX6="Please find a ride for my scout HOME.","Needs Ride",IF('Export Data'!AX6="My scout will drive themselves HOME.","DRIVE (Self)","No Info")))))</f>
        <v>Needs Ride</v>
      </c>
      <c r="D6" s="141" t="str">
        <f>IF(NOT(ISBLANK('Export Data'!AV6)),"Drive to Camp: "&amp;'Export Data'!AV6&amp;CHAR(10),"")&amp;IF(NOT(ISBLANK('Export Data'!AZ6)),"Drive Home: "&amp;'Export Data'!AZ6,"")&amp; 'Export Data'!BI6</f>
        <v>Drive to Camp: We won't be leaving until Saturday Morning
Charlie will arrive Saturday Mid-Morning</v>
      </c>
      <c r="E6" t="str">
        <f>IF(I6="179 Adult","Goat",VLOOKUP(A6,Contacts!$A$1:$F$103,3))</f>
        <v>Paul Bunyan</v>
      </c>
      <c r="F6" t="str">
        <f t="shared" si="1"/>
        <v>YYAsp</v>
      </c>
      <c r="G6" t="str">
        <f>'Export Data'!AA6</f>
        <v>charles.d.aspinall@gmail.com</v>
      </c>
      <c r="H6" t="str">
        <f>'Export Data'!Z6</f>
        <v>248-880-7732</v>
      </c>
      <c r="I6" t="str">
        <f>'Export Data'!Y6</f>
        <v>179 Youth</v>
      </c>
      <c r="J6" s="79">
        <v>43832.663194444445</v>
      </c>
    </row>
    <row r="7" spans="1:10" x14ac:dyDescent="0.25">
      <c r="A7" t="str">
        <f>'Export Data'!X7&amp;", "&amp;'Export Data'!W7</f>
        <v>McComb, Braelen</v>
      </c>
      <c r="B7" t="str">
        <f>IF('Export Data'!AT7="I will drive my scout, and I can drive other scouts TO camp.","DRIVE "&amp;'Export Data'!AU7,IF('Export Data'!AT7="I have arranged a ride for my scout TO camp..","Has Ride ("&amp;'Export Data'!AW7&amp;")",IF('Export Data'!AT7="I can drive ONLY my scout TO camp.","Has Ride (Family)",IF('Export Data'!AT7="Please find a ride for my scout TO camp.","Needs Ride",IF('Export Data'!AT7="My scout will drive themselves TO camp.","DRIVE (Self)","No Info")))))</f>
        <v>No Info</v>
      </c>
      <c r="C7" s="140" t="str">
        <f>IF('Export Data'!AX7="I will drive my scout, and I can drive other scouts HOME.","DRIVE "&amp;'Export Data'!AY7,IF('Export Data'!AX7="I have arranged a ride for my scout HOME.","Has Ride ("&amp;'Export Data'!BA7&amp;")",IF('Export Data'!AX7="I can drive ONLY my scout HOME.","Has Ride (Family)",IF('Export Data'!AX7="Please find a ride for my scout HOME.","Needs Ride",IF('Export Data'!AX7="My scout will drive themselves HOME.","DRIVE (Self)","No Info")))))</f>
        <v>No Info</v>
      </c>
      <c r="D7" s="141" t="str">
        <f>IF(NOT(ISBLANK('Export Data'!AV7)),"Drive to Camp: "&amp;'Export Data'!AV7&amp;CHAR(10),"")&amp;IF(NOT(ISBLANK('Export Data'!AZ7)),"Drive Home: "&amp;'Export Data'!AZ7,"")&amp; 'Export Data'!BI7</f>
        <v/>
      </c>
      <c r="E7" t="str">
        <f>IF(I7="179 Adult","Goat",VLOOKUP(A7,Contacts!$A$1:$F$103,3))</f>
        <v>Unassigned</v>
      </c>
      <c r="F7" t="str">
        <f t="shared" si="1"/>
        <v>YYMcC</v>
      </c>
      <c r="G7" t="str">
        <f>'Export Data'!AA7</f>
        <v>mjapenga@msn.com</v>
      </c>
      <c r="H7" t="str">
        <f>'Export Data'!Z7</f>
        <v>586-556-7921</v>
      </c>
      <c r="I7" t="str">
        <f>'Export Data'!Y7</f>
        <v>179 Youth</v>
      </c>
      <c r="J7" s="79">
        <v>43832.663194444445</v>
      </c>
    </row>
    <row r="8" spans="1:10" x14ac:dyDescent="0.25">
      <c r="A8" t="str">
        <f>'Export Data'!X8&amp;", "&amp;'Export Data'!W8</f>
        <v>Mullins, Ethan</v>
      </c>
      <c r="B8" t="str">
        <f>IF('Export Data'!AT8="I will drive my scout, and I can drive other scouts TO camp.","DRIVE "&amp;'Export Data'!AU8,IF('Export Data'!AT8="I have arranged a ride for my scout TO camp..","Has Ride ("&amp;'Export Data'!AW8&amp;")",IF('Export Data'!AT8="I can drive ONLY my scout TO camp.","Has Ride (Family)",IF('Export Data'!AT8="Please find a ride for my scout TO camp.","Needs Ride",IF('Export Data'!AT8="My scout will drive themselves TO camp.","DRIVE (Self)","No Info")))))</f>
        <v>DRIVE 3</v>
      </c>
      <c r="C8" s="140" t="str">
        <f>IF('Export Data'!AX8="I will drive my scout, and I can drive other scouts HOME.","DRIVE "&amp;'Export Data'!AY8,IF('Export Data'!AX8="I have arranged a ride for my scout HOME.","Has Ride ("&amp;'Export Data'!BA8&amp;")",IF('Export Data'!AX8="I can drive ONLY my scout HOME.","Has Ride (Family)",IF('Export Data'!AX8="Please find a ride for my scout HOME.","Needs Ride",IF('Export Data'!AX8="My scout will drive themselves HOME.","DRIVE (Self)","No Info")))))</f>
        <v>DRIVE 3</v>
      </c>
      <c r="D8" s="141" t="str">
        <f>IF(NOT(ISBLANK('Export Data'!AV8)),"Drive to Camp: "&amp;'Export Data'!AV8&amp;CHAR(10),"")&amp;IF(NOT(ISBLANK('Export Data'!AZ8)),"Drive Home: "&amp;'Export Data'!AZ8,"")&amp; 'Export Data'!BI8</f>
        <v>Drive to Camp: Braelen McComb
Drive Home: Braelen McComb</v>
      </c>
      <c r="E8" t="str">
        <f>IF(I8="179 Adult","Goat",VLOOKUP(A8,Contacts!$A$1:$F$103,3))</f>
        <v>Unassigned</v>
      </c>
      <c r="F8" t="str">
        <f t="shared" si="1"/>
        <v>YYMul</v>
      </c>
      <c r="G8" t="str">
        <f>'Export Data'!AA8</f>
        <v>emiskewl@aol.com</v>
      </c>
      <c r="H8">
        <f>'Export Data'!Z8</f>
        <v>8109862650</v>
      </c>
      <c r="I8" t="str">
        <f>'Export Data'!Y8</f>
        <v>179 Youth</v>
      </c>
      <c r="J8" s="79">
        <v>43832.663194444445</v>
      </c>
    </row>
    <row r="9" spans="1:10" x14ac:dyDescent="0.25">
      <c r="A9" t="str">
        <f>'Export Data'!X9&amp;", "&amp;'Export Data'!W9</f>
        <v>Phillips, Cameron</v>
      </c>
      <c r="B9" t="str">
        <f>IF('Export Data'!AT9="I will drive my scout, and I can drive other scouts TO camp.","DRIVE "&amp;'Export Data'!AU9,IF('Export Data'!AT9="I have arranged a ride for my scout TO camp..","Has Ride ("&amp;'Export Data'!AW9&amp;")",IF('Export Data'!AT9="I can drive ONLY my scout TO camp.","Has Ride (Family)",IF('Export Data'!AT9="Please find a ride for my scout TO camp.","Needs Ride",IF('Export Data'!AT9="My scout will drive themselves TO camp.","DRIVE (Self)","No Info")))))</f>
        <v>Needs Ride</v>
      </c>
      <c r="C9" s="140" t="str">
        <f>IF('Export Data'!AX9="I will drive my scout, and I can drive other scouts HOME.","DRIVE "&amp;'Export Data'!AY9,IF('Export Data'!AX9="I have arranged a ride for my scout HOME.","Has Ride ("&amp;'Export Data'!BA9&amp;")",IF('Export Data'!AX9="I can drive ONLY my scout HOME.","Has Ride (Family)",IF('Export Data'!AX9="Please find a ride for my scout HOME.","Needs Ride",IF('Export Data'!AX9="My scout will drive themselves HOME.","DRIVE (Self)","No Info")))))</f>
        <v>Needs Ride</v>
      </c>
      <c r="D9" s="141" t="str">
        <f>IF(NOT(ISBLANK('Export Data'!AV9)),"Drive to Camp: "&amp;'Export Data'!AV9&amp;CHAR(10),"")&amp;IF(NOT(ISBLANK('Export Data'!AZ9)),"Drive Home: "&amp;'Export Data'!AZ9,"")&amp; 'Export Data'!BI9</f>
        <v/>
      </c>
      <c r="E9" t="str">
        <f>IF(I9="179 Adult","Goat",VLOOKUP(A9,Contacts!$A$1:$F$103,3))</f>
        <v>Unassigned</v>
      </c>
      <c r="F9" t="str">
        <f t="shared" si="1"/>
        <v>YYPhi</v>
      </c>
      <c r="G9" t="str">
        <f>'Export Data'!AA9</f>
        <v>dan@danfire.com</v>
      </c>
      <c r="H9">
        <f>'Export Data'!Z9</f>
        <v>7345581458</v>
      </c>
      <c r="I9" t="str">
        <f>'Export Data'!Y9</f>
        <v>179 Youth</v>
      </c>
      <c r="J9" s="79">
        <v>43832.663194444445</v>
      </c>
    </row>
    <row r="10" spans="1:10" x14ac:dyDescent="0.25">
      <c r="A10" t="str">
        <f>'Export Data'!X10&amp;", "&amp;'Export Data'!W10</f>
        <v>Bronson, Evan</v>
      </c>
      <c r="B10" t="str">
        <f>IF('Export Data'!AT10="I will drive my scout, and I can drive other scouts TO camp.","DRIVE "&amp;'Export Data'!AU10,IF('Export Data'!AT10="I have arranged a ride for my scout TO camp..","Has Ride ("&amp;'Export Data'!AW10&amp;")",IF('Export Data'!AT10="I can drive ONLY my scout TO camp.","Has Ride (Family)",IF('Export Data'!AT10="Please find a ride for my scout TO camp.","Needs Ride",IF('Export Data'!AT10="My scout will drive themselves TO camp.","DRIVE (Self)","No Info")))))</f>
        <v>Needs Ride</v>
      </c>
      <c r="C10" s="140" t="str">
        <f>IF('Export Data'!AX10="I will drive my scout, and I can drive other scouts HOME.","DRIVE "&amp;'Export Data'!AY10,IF('Export Data'!AX10="I have arranged a ride for my scout HOME.","Has Ride ("&amp;'Export Data'!BA10&amp;")",IF('Export Data'!AX10="I can drive ONLY my scout HOME.","Has Ride (Family)",IF('Export Data'!AX10="Please find a ride for my scout HOME.","Needs Ride",IF('Export Data'!AX10="My scout will drive themselves HOME.","DRIVE (Self)","No Info")))))</f>
        <v>DRIVE 3</v>
      </c>
      <c r="D10" s="141" t="str">
        <f>IF(NOT(ISBLANK('Export Data'!AV10)),"Drive to Camp: "&amp;'Export Data'!AV10&amp;CHAR(10),"")&amp;IF(NOT(ISBLANK('Export Data'!AZ10)),"Drive Home: "&amp;'Export Data'!AZ10,"")&amp; 'Export Data'!BI10</f>
        <v/>
      </c>
      <c r="E10" t="str">
        <f>IF(I10="179 Adult","Goat",VLOOKUP(A10,Contacts!$A$1:$F$103,3))</f>
        <v>Unassigned</v>
      </c>
      <c r="F10" t="str">
        <f t="shared" si="1"/>
        <v>YYBro</v>
      </c>
      <c r="G10" t="str">
        <f>'Export Data'!AA10</f>
        <v>Karenvandaele48161@gmail.com</v>
      </c>
      <c r="H10">
        <f>'Export Data'!Z10</f>
        <v>7346256407</v>
      </c>
      <c r="I10" t="str">
        <f>'Export Data'!Y10</f>
        <v>179 Youth</v>
      </c>
      <c r="J10" s="79">
        <v>43832.663194444445</v>
      </c>
    </row>
    <row r="11" spans="1:10" x14ac:dyDescent="0.25">
      <c r="A11" t="str">
        <f>'Export Data'!X11&amp;", "&amp;'Export Data'!W11</f>
        <v>Genslak, Noah</v>
      </c>
      <c r="B11" t="str">
        <f>IF('Export Data'!AT11="I will drive my scout, and I can drive other scouts TO camp.","DRIVE "&amp;'Export Data'!AU11,IF('Export Data'!AT11="I have arranged a ride for my scout TO camp..","Has Ride ("&amp;'Export Data'!AW11&amp;")",IF('Export Data'!AT11="I can drive ONLY my scout TO camp.","Has Ride (Family)",IF('Export Data'!AT11="Please find a ride for my scout TO camp.","Needs Ride",IF('Export Data'!AT11="My scout will drive themselves TO camp.","DRIVE (Self)","No Info")))))</f>
        <v>Has Ride (Family)</v>
      </c>
      <c r="C11" s="140" t="str">
        <f>IF('Export Data'!AX11="I will drive my scout, and I can drive other scouts HOME.","DRIVE "&amp;'Export Data'!AY11,IF('Export Data'!AX11="I have arranged a ride for my scout HOME.","Has Ride ("&amp;'Export Data'!BA11&amp;")",IF('Export Data'!AX11="I can drive ONLY my scout HOME.","Has Ride (Family)",IF('Export Data'!AX11="Please find a ride for my scout HOME.","Needs Ride",IF('Export Data'!AX11="My scout will drive themselves HOME.","DRIVE (Self)","No Info")))))</f>
        <v>Has Ride (Family)</v>
      </c>
      <c r="D11" s="141" t="str">
        <f>IF(NOT(ISBLANK('Export Data'!AV11)),"Drive to Camp: "&amp;'Export Data'!AV11&amp;CHAR(10),"")&amp;IF(NOT(ISBLANK('Export Data'!AZ11)),"Drive Home: "&amp;'Export Data'!AZ11,"")&amp; 'Export Data'!BI11</f>
        <v/>
      </c>
      <c r="E11" t="str">
        <f>IF(I11="179 Adult","Goat",VLOOKUP(A11,Contacts!$A$1:$F$103,3))</f>
        <v>Ram</v>
      </c>
      <c r="F11" t="str">
        <f t="shared" si="1"/>
        <v>YYGen</v>
      </c>
      <c r="G11" t="str">
        <f>'Export Data'!AA11</f>
        <v>btewilliager@yahoo.com</v>
      </c>
      <c r="H11">
        <f>'Export Data'!Z11</f>
        <v>2487058102</v>
      </c>
      <c r="I11" t="str">
        <f>'Export Data'!Y11</f>
        <v>179 Youth</v>
      </c>
      <c r="J11" s="79">
        <v>43832.663194444445</v>
      </c>
    </row>
    <row r="12" spans="1:10" x14ac:dyDescent="0.25">
      <c r="A12" t="str">
        <f>'Export Data'!X12&amp;", "&amp;'Export Data'!W12</f>
        <v>Cocagne, Arthur</v>
      </c>
      <c r="B12" t="str">
        <f>IF('Export Data'!AT12="I will drive my scout, and I can drive other scouts TO camp.","DRIVE "&amp;'Export Data'!AU12,IF('Export Data'!AT12="I have arranged a ride for my scout TO camp..","Has Ride ("&amp;'Export Data'!AW12&amp;")",IF('Export Data'!AT12="I can drive ONLY my scout TO camp.","Has Ride (Family)",IF('Export Data'!AT12="Please find a ride for my scout TO camp.","Needs Ride",IF('Export Data'!AT12="My scout will drive themselves TO camp.","DRIVE (Self)","No Info")))))</f>
        <v>Needs Ride</v>
      </c>
      <c r="C12" s="140" t="str">
        <f>IF('Export Data'!AX12="I will drive my scout, and I can drive other scouts HOME.","DRIVE "&amp;'Export Data'!AY12,IF('Export Data'!AX12="I have arranged a ride for my scout HOME.","Has Ride ("&amp;'Export Data'!BA12&amp;")",IF('Export Data'!AX12="I can drive ONLY my scout HOME.","Has Ride (Family)",IF('Export Data'!AX12="Please find a ride for my scout HOME.","Needs Ride",IF('Export Data'!AX12="My scout will drive themselves HOME.","DRIVE (Self)","No Info")))))</f>
        <v>Needs Ride</v>
      </c>
      <c r="D12" s="141" t="str">
        <f>IF(NOT(ISBLANK('Export Data'!AV12)),"Drive to Camp: "&amp;'Export Data'!AV12&amp;CHAR(10),"")&amp;IF(NOT(ISBLANK('Export Data'!AZ12)),"Drive Home: "&amp;'Export Data'!AZ12,"")&amp; 'Export Data'!BI12</f>
        <v/>
      </c>
      <c r="E12" t="str">
        <f>IF(I12="179 Adult","Goat",VLOOKUP(A12,Contacts!$A$1:$F$103,3))</f>
        <v>Paul Bunyan</v>
      </c>
      <c r="F12" t="str">
        <f t="shared" si="1"/>
        <v>YYCoc</v>
      </c>
      <c r="G12" t="str">
        <f>'Export Data'!AA12</f>
        <v>ecocagne@hotmail.com</v>
      </c>
      <c r="H12">
        <f>'Export Data'!Z12</f>
        <v>7342772676</v>
      </c>
      <c r="I12" t="str">
        <f>'Export Data'!Y12</f>
        <v>179 Youth</v>
      </c>
      <c r="J12" s="79">
        <v>43832.663194444445</v>
      </c>
    </row>
    <row r="13" spans="1:10" x14ac:dyDescent="0.25">
      <c r="A13" t="str">
        <f>'Export Data'!X13&amp;", "&amp;'Export Data'!W13</f>
        <v>Vestlund, Karl</v>
      </c>
      <c r="B13" t="str">
        <f>IF('Export Data'!AT13="I will drive my scout, and I can drive other scouts TO camp.","DRIVE "&amp;'Export Data'!AU13,IF('Export Data'!AT13="I have arranged a ride for my scout TO camp..","Has Ride ("&amp;'Export Data'!AW13&amp;")",IF('Export Data'!AT13="I can drive ONLY my scout TO camp.","Has Ride (Family)",IF('Export Data'!AT13="Please find a ride for my scout TO camp.","Needs Ride",IF('Export Data'!AT13="My scout will drive themselves TO camp.","DRIVE (Self)","No Info")))))</f>
        <v>Has Ride (Family)</v>
      </c>
      <c r="C13" s="140" t="str">
        <f>IF('Export Data'!AX13="I will drive my scout, and I can drive other scouts HOME.","DRIVE "&amp;'Export Data'!AY13,IF('Export Data'!AX13="I have arranged a ride for my scout HOME.","Has Ride ("&amp;'Export Data'!BA13&amp;")",IF('Export Data'!AX13="I can drive ONLY my scout HOME.","Has Ride (Family)",IF('Export Data'!AX13="Please find a ride for my scout HOME.","Needs Ride",IF('Export Data'!AX13="My scout will drive themselves HOME.","DRIVE (Self)","No Info")))))</f>
        <v>Has Ride (Family)</v>
      </c>
      <c r="D13" s="141" t="str">
        <f>IF(NOT(ISBLANK('Export Data'!AV13)),"Drive to Camp: "&amp;'Export Data'!AV13&amp;CHAR(10),"")&amp;IF(NOT(ISBLANK('Export Data'!AZ13)),"Drive Home: "&amp;'Export Data'!AZ13,"")&amp; 'Export Data'!BI13</f>
        <v/>
      </c>
      <c r="E13">
        <f>IF(I13="179 Adult","Goat",VLOOKUP(A13,Contacts!$A$1:$F$103,3))</f>
        <v>0</v>
      </c>
      <c r="F13" t="str">
        <f t="shared" si="1"/>
        <v>YYVes</v>
      </c>
      <c r="G13" t="str">
        <f>'Export Data'!AA13</f>
        <v>cecilia.vestlund@vastergarden.org</v>
      </c>
      <c r="H13">
        <f>'Export Data'!Z13</f>
        <v>3136555899</v>
      </c>
      <c r="I13" t="str">
        <f>'Export Data'!Y13</f>
        <v>179 Youth</v>
      </c>
      <c r="J13" s="79">
        <v>43832.663194444445</v>
      </c>
    </row>
    <row r="14" spans="1:10" x14ac:dyDescent="0.25">
      <c r="A14" t="str">
        <f>'Export Data'!X14&amp;", "&amp;'Export Data'!W14</f>
        <v>Schultz, Michael</v>
      </c>
      <c r="B14" t="str">
        <f>IF('Export Data'!AT14="I will drive my scout, and I can drive other scouts TO camp.","DRIVE "&amp;'Export Data'!AU14,IF('Export Data'!AT14="I have arranged a ride for my scout TO camp..","Has Ride ("&amp;'Export Data'!AW14&amp;")",IF('Export Data'!AT14="I can drive ONLY my scout TO camp.","Has Ride (Family)",IF('Export Data'!AT14="Please find a ride for my scout TO camp.","Needs Ride",IF('Export Data'!AT14="My scout will drive themselves TO camp.","DRIVE (Self)","No Info")))))</f>
        <v>No Info</v>
      </c>
      <c r="C14" s="140" t="str">
        <f>IF('Export Data'!AX14="I will drive my scout, and I can drive other scouts HOME.","DRIVE "&amp;'Export Data'!AY14,IF('Export Data'!AX14="I have arranged a ride for my scout HOME.","Has Ride ("&amp;'Export Data'!BA14&amp;")",IF('Export Data'!AX14="I can drive ONLY my scout HOME.","Has Ride (Family)",IF('Export Data'!AX14="Please find a ride for my scout HOME.","Needs Ride",IF('Export Data'!AX14="My scout will drive themselves HOME.","DRIVE (Self)","No Info")))))</f>
        <v>No Info</v>
      </c>
      <c r="D14" s="141" t="str">
        <f>IF(NOT(ISBLANK('Export Data'!AV14)),"Drive to Camp: "&amp;'Export Data'!AV14&amp;CHAR(10),"")&amp;IF(NOT(ISBLANK('Export Data'!AZ14)),"Drive Home: "&amp;'Export Data'!AZ14,"")&amp; 'Export Data'!BI14</f>
        <v/>
      </c>
      <c r="E14" t="str">
        <f>IF(I14="179 Adult","Goat",VLOOKUP(A14,Contacts!$A$1:$F$103,3))</f>
        <v>Goat</v>
      </c>
      <c r="F14" t="str">
        <f t="shared" si="1"/>
        <v>AASch</v>
      </c>
      <c r="G14" t="str">
        <f>'Export Data'!AA14</f>
        <v>fhfr436@hotmail.com</v>
      </c>
      <c r="H14">
        <f>'Export Data'!Z14</f>
        <v>2484444969</v>
      </c>
      <c r="I14" t="str">
        <f>'Export Data'!Y14</f>
        <v>179 Adult</v>
      </c>
      <c r="J14" s="79">
        <v>43832.663194444445</v>
      </c>
    </row>
    <row r="15" spans="1:10" x14ac:dyDescent="0.25">
      <c r="A15" t="str">
        <f>'Export Data'!X15&amp;", "&amp;'Export Data'!W15</f>
        <v>Parr, Benjamin</v>
      </c>
      <c r="B15" t="str">
        <f>IF('Export Data'!AT15="I will drive my scout, and I can drive other scouts TO camp.","DRIVE "&amp;'Export Data'!AU15,IF('Export Data'!AT15="I have arranged a ride for my scout TO camp..","Has Ride ("&amp;'Export Data'!AW15&amp;")",IF('Export Data'!AT15="I can drive ONLY my scout TO camp.","Has Ride (Family)",IF('Export Data'!AT15="Please find a ride for my scout TO camp.","Needs Ride",IF('Export Data'!AT15="My scout will drive themselves TO camp.","DRIVE (Self)","No Info")))))</f>
        <v>No Info</v>
      </c>
      <c r="C15" s="140" t="str">
        <f>IF('Export Data'!AX15="I will drive my scout, and I can drive other scouts HOME.","DRIVE "&amp;'Export Data'!AY15,IF('Export Data'!AX15="I have arranged a ride for my scout HOME.","Has Ride ("&amp;'Export Data'!BA15&amp;")",IF('Export Data'!AX15="I can drive ONLY my scout HOME.","Has Ride (Family)",IF('Export Data'!AX15="Please find a ride for my scout HOME.","Needs Ride",IF('Export Data'!AX15="My scout will drive themselves HOME.","DRIVE (Self)","No Info")))))</f>
        <v>No Info</v>
      </c>
      <c r="D15" s="141" t="str">
        <f>IF(NOT(ISBLANK('Export Data'!AV15)),"Drive to Camp: "&amp;'Export Data'!AV15&amp;CHAR(10),"")&amp;IF(NOT(ISBLANK('Export Data'!AZ15)),"Drive Home: "&amp;'Export Data'!AZ15,"")&amp; 'Export Data'!BI15</f>
        <v/>
      </c>
      <c r="E15" t="str">
        <f>IF(I15="179 Adult","Goat",VLOOKUP(A15,Contacts!$A$1:$F$103,3))</f>
        <v>Goat</v>
      </c>
      <c r="F15" t="str">
        <f t="shared" si="1"/>
        <v>AAPar</v>
      </c>
      <c r="G15" t="str">
        <f>'Export Data'!AA15</f>
        <v>benny83@gmail.com</v>
      </c>
      <c r="H15">
        <f>'Export Data'!Z15</f>
        <v>2488901742</v>
      </c>
      <c r="I15" t="str">
        <f>'Export Data'!Y15</f>
        <v>179 Adult</v>
      </c>
      <c r="J15" s="79">
        <v>43832.663194444445</v>
      </c>
    </row>
    <row r="16" spans="1:10" ht="26.4" x14ac:dyDescent="0.25">
      <c r="A16" t="str">
        <f>'Export Data'!X16&amp;", "&amp;'Export Data'!W16</f>
        <v>Parr, Evan</v>
      </c>
      <c r="B16" t="str">
        <f>IF('Export Data'!AT16="I will drive my scout, and I can drive other scouts TO camp.","DRIVE "&amp;'Export Data'!AU16,IF('Export Data'!AT16="I have arranged a ride for my scout TO camp..","Has Ride ("&amp;'Export Data'!AW16&amp;")",IF('Export Data'!AT16="I can drive ONLY my scout TO camp.","Has Ride (Family)",IF('Export Data'!AT16="Please find a ride for my scout TO camp.","Needs Ride",IF('Export Data'!AT16="My scout will drive themselves TO camp.","DRIVE (Self)","No Info")))))</f>
        <v>Has Ride (Family)</v>
      </c>
      <c r="C16" s="140" t="str">
        <f>IF('Export Data'!AX16="I will drive my scout, and I can drive other scouts HOME.","DRIVE "&amp;'Export Data'!AY16,IF('Export Data'!AX16="I have arranged a ride for my scout HOME.","Has Ride ("&amp;'Export Data'!BA16&amp;")",IF('Export Data'!AX16="I can drive ONLY my scout HOME.","Has Ride (Family)",IF('Export Data'!AX16="Please find a ride for my scout HOME.","Needs Ride",IF('Export Data'!AX16="My scout will drive themselves HOME.","DRIVE (Self)","No Info")))))</f>
        <v>Has Ride (Family)</v>
      </c>
      <c r="D16" s="141" t="str">
        <f>IF(NOT(ISBLANK('Export Data'!AV16)),"Drive to Camp: "&amp;'Export Data'!AV16&amp;CHAR(10),"")&amp;IF(NOT(ISBLANK('Export Data'!AZ16)),"Drive Home: "&amp;'Export Data'!AZ16,"")&amp; 'Export Data'!BI16</f>
        <v/>
      </c>
      <c r="E16" t="str">
        <f>IF(I16="179 Adult","Goat",VLOOKUP(A16,Contacts!$A$1:$F$103,3))</f>
        <v>Unassigned</v>
      </c>
      <c r="F16" t="str">
        <f t="shared" si="1"/>
        <v>YYPar</v>
      </c>
      <c r="G16">
        <f>'Export Data'!AA16</f>
        <v>0</v>
      </c>
      <c r="H16">
        <f>'Export Data'!Z16</f>
        <v>0</v>
      </c>
      <c r="I16" t="str">
        <f>'Export Data'!Y16</f>
        <v>179 Youth</v>
      </c>
      <c r="J16" s="79">
        <v>43832.663194444445</v>
      </c>
    </row>
    <row r="17" spans="1:10" x14ac:dyDescent="0.25">
      <c r="A17" t="str">
        <f>'Export Data'!X17&amp;", "&amp;'Export Data'!W17</f>
        <v>Imel, Edison</v>
      </c>
      <c r="B17" t="str">
        <f>IF('Export Data'!AT17="I will drive my scout, and I can drive other scouts TO camp.","DRIVE "&amp;'Export Data'!AU17,IF('Export Data'!AT17="I have arranged a ride for my scout TO camp..","Has Ride ("&amp;'Export Data'!AW17&amp;")",IF('Export Data'!AT17="I can drive ONLY my scout TO camp.","Has Ride (Family)",IF('Export Data'!AT17="Please find a ride for my scout TO camp.","Needs Ride",IF('Export Data'!AT17="My scout will drive themselves TO camp.","DRIVE (Self)","No Info")))))</f>
        <v>Has Ride (Family)</v>
      </c>
      <c r="C17" s="140" t="str">
        <f>IF('Export Data'!AX17="I will drive my scout, and I can drive other scouts HOME.","DRIVE "&amp;'Export Data'!AY17,IF('Export Data'!AX17="I have arranged a ride for my scout HOME.","Has Ride ("&amp;'Export Data'!BA17&amp;")",IF('Export Data'!AX17="I can drive ONLY my scout HOME.","Has Ride (Family)",IF('Export Data'!AX17="Please find a ride for my scout HOME.","Needs Ride",IF('Export Data'!AX17="My scout will drive themselves HOME.","DRIVE (Self)","No Info")))))</f>
        <v>Has Ride (Family)</v>
      </c>
      <c r="D17" s="141" t="str">
        <f>IF(NOT(ISBLANK('Export Data'!AV17)),"Drive to Camp: "&amp;'Export Data'!AV17&amp;CHAR(10),"")&amp;IF(NOT(ISBLANK('Export Data'!AZ17)),"Drive Home: "&amp;'Export Data'!AZ17,"")&amp; 'Export Data'!BI17</f>
        <v/>
      </c>
      <c r="E17" t="str">
        <f>IF(I17="179 Adult","Goat",VLOOKUP(A17,Contacts!$A$1:$F$103,3))</f>
        <v>Fox</v>
      </c>
      <c r="F17" t="str">
        <f t="shared" si="1"/>
        <v>YYIme</v>
      </c>
      <c r="G17" t="str">
        <f>'Export Data'!AA17</f>
        <v>imelacres@sbcglobal.net</v>
      </c>
      <c r="H17" t="str">
        <f>'Export Data'!Z17</f>
        <v>248-508-7328</v>
      </c>
      <c r="I17" t="str">
        <f>'Export Data'!Y17</f>
        <v>179 Youth</v>
      </c>
      <c r="J17" s="79">
        <v>43832.663194444445</v>
      </c>
    </row>
    <row r="18" spans="1:10" x14ac:dyDescent="0.25">
      <c r="A18" t="str">
        <f>'Export Data'!X18&amp;", "&amp;'Export Data'!W18</f>
        <v>Imel, Michael</v>
      </c>
      <c r="B18" t="str">
        <f>IF('Export Data'!AT18="I will drive my scout, and I can drive other scouts TO camp.","DRIVE "&amp;'Export Data'!AU18,IF('Export Data'!AT18="I have arranged a ride for my scout TO camp..","Has Ride ("&amp;'Export Data'!AW18&amp;")",IF('Export Data'!AT18="I can drive ONLY my scout TO camp.","Has Ride (Family)",IF('Export Data'!AT18="Please find a ride for my scout TO camp.","Needs Ride",IF('Export Data'!AT18="My scout will drive themselves TO camp.","DRIVE (Self)","No Info")))))</f>
        <v>No Info</v>
      </c>
      <c r="C18" s="140" t="str">
        <f>IF('Export Data'!AX18="I will drive my scout, and I can drive other scouts HOME.","DRIVE "&amp;'Export Data'!AY18,IF('Export Data'!AX18="I have arranged a ride for my scout HOME.","Has Ride ("&amp;'Export Data'!BA18&amp;")",IF('Export Data'!AX18="I can drive ONLY my scout HOME.","Has Ride (Family)",IF('Export Data'!AX18="Please find a ride for my scout HOME.","Needs Ride",IF('Export Data'!AX18="My scout will drive themselves HOME.","DRIVE (Self)","No Info")))))</f>
        <v>No Info</v>
      </c>
      <c r="D18" s="141" t="str">
        <f>IF(NOT(ISBLANK('Export Data'!AV18)),"Drive to Camp: "&amp;'Export Data'!AV18&amp;CHAR(10),"")&amp;IF(NOT(ISBLANK('Export Data'!AZ18)),"Drive Home: "&amp;'Export Data'!AZ18,"")&amp; 'Export Data'!BI18</f>
        <v/>
      </c>
      <c r="E18" t="str">
        <f>IF(I18="179 Adult","Goat",VLOOKUP(A18,Contacts!$A$1:$F$103,3))</f>
        <v>Goat</v>
      </c>
      <c r="F18" t="str">
        <f t="shared" si="1"/>
        <v>AAIme</v>
      </c>
      <c r="G18" t="str">
        <f>'Export Data'!AA18</f>
        <v>imelacres@sbcglobal.net</v>
      </c>
      <c r="H18">
        <f>'Export Data'!Z18</f>
        <v>2485087328</v>
      </c>
      <c r="I18" t="str">
        <f>'Export Data'!Y18</f>
        <v>179 Adult</v>
      </c>
      <c r="J18" s="79">
        <v>43832.663194444445</v>
      </c>
    </row>
    <row r="19" spans="1:10" x14ac:dyDescent="0.25">
      <c r="A19" t="str">
        <f>'Export Data'!X19&amp;", "&amp;'Export Data'!W19</f>
        <v>Malisow, Arthur</v>
      </c>
      <c r="B19" t="str">
        <f>IF('Export Data'!AT19="I will drive my scout, and I can drive other scouts TO camp.","DRIVE "&amp;'Export Data'!AU19,IF('Export Data'!AT19="I have arranged a ride for my scout TO camp..","Has Ride ("&amp;'Export Data'!AW19&amp;")",IF('Export Data'!AT19="I can drive ONLY my scout TO camp.","Has Ride (Family)",IF('Export Data'!AT19="Please find a ride for my scout TO camp.","Needs Ride",IF('Export Data'!AT19="My scout will drive themselves TO camp.","DRIVE (Self)","No Info")))))</f>
        <v>No Info</v>
      </c>
      <c r="C19" s="140" t="str">
        <f>IF('Export Data'!AX19="I will drive my scout, and I can drive other scouts HOME.","DRIVE "&amp;'Export Data'!AY19,IF('Export Data'!AX19="I have arranged a ride for my scout HOME.","Has Ride ("&amp;'Export Data'!BA19&amp;")",IF('Export Data'!AX19="I can drive ONLY my scout HOME.","Has Ride (Family)",IF('Export Data'!AX19="Please find a ride for my scout HOME.","Needs Ride",IF('Export Data'!AX19="My scout will drive themselves HOME.","DRIVE (Self)","No Info")))))</f>
        <v>No Info</v>
      </c>
      <c r="D19" s="141" t="str">
        <f>IF(NOT(ISBLANK('Export Data'!AV19)),"Drive to Camp: "&amp;'Export Data'!AV19&amp;CHAR(10),"")&amp;IF(NOT(ISBLANK('Export Data'!AZ19)),"Drive Home: "&amp;'Export Data'!AZ19,"")&amp; 'Export Data'!BI19</f>
        <v/>
      </c>
      <c r="E19" t="str">
        <f>IF(I19="179 Adult","Goat",VLOOKUP(A19,Contacts!$A$1:$F$103,3))</f>
        <v>Goat</v>
      </c>
      <c r="F19" t="str">
        <f t="shared" si="1"/>
        <v>AAMal</v>
      </c>
      <c r="G19" t="str">
        <f>'Export Data'!AA19</f>
        <v>malisow@sbcglobal.net</v>
      </c>
      <c r="H19" t="str">
        <f>'Export Data'!Z19</f>
        <v>248-804-8608</v>
      </c>
      <c r="I19" t="str">
        <f>'Export Data'!Y19</f>
        <v>179 Adult</v>
      </c>
      <c r="J19" s="79">
        <v>43832.663194444445</v>
      </c>
    </row>
    <row r="20" spans="1:10" x14ac:dyDescent="0.25">
      <c r="A20" t="str">
        <f>'Export Data'!X20&amp;", "&amp;'Export Data'!W20</f>
        <v>Malisow, Calvin</v>
      </c>
      <c r="B20" t="str">
        <f>IF('Export Data'!AT20="I will drive my scout, and I can drive other scouts TO camp.","DRIVE "&amp;'Export Data'!AU20,IF('Export Data'!AT20="I have arranged a ride for my scout TO camp..","Has Ride ("&amp;'Export Data'!AW20&amp;")",IF('Export Data'!AT20="I can drive ONLY my scout TO camp.","Has Ride (Family)",IF('Export Data'!AT20="Please find a ride for my scout TO camp.","Needs Ride",IF('Export Data'!AT20="My scout will drive themselves TO camp.","DRIVE (Self)","No Info")))))</f>
        <v>Has Ride (Family)</v>
      </c>
      <c r="C20" s="140" t="str">
        <f>IF('Export Data'!AX20="I will drive my scout, and I can drive other scouts HOME.","DRIVE "&amp;'Export Data'!AY20,IF('Export Data'!AX20="I have arranged a ride for my scout HOME.","Has Ride ("&amp;'Export Data'!BA20&amp;")",IF('Export Data'!AX20="I can drive ONLY my scout HOME.","Has Ride (Family)",IF('Export Data'!AX20="Please find a ride for my scout HOME.","Needs Ride",IF('Export Data'!AX20="My scout will drive themselves HOME.","DRIVE (Self)","No Info")))))</f>
        <v>Has Ride (Family)</v>
      </c>
      <c r="D20" s="141" t="str">
        <f>IF(NOT(ISBLANK('Export Data'!AV20)),"Drive to Camp: "&amp;'Export Data'!AV20&amp;CHAR(10),"")&amp;IF(NOT(ISBLANK('Export Data'!AZ20)),"Drive Home: "&amp;'Export Data'!AZ20,"")&amp; 'Export Data'!BI20</f>
        <v>Art cell 248-804-8608   Katie cell 248-202-3411</v>
      </c>
      <c r="E20" t="str">
        <f>IF(I20="179 Adult","Goat",VLOOKUP(A20,Contacts!$A$1:$F$103,3))</f>
        <v>Atomic Wolves</v>
      </c>
      <c r="F20" t="str">
        <f t="shared" si="1"/>
        <v>YYMal</v>
      </c>
      <c r="G20" t="str">
        <f>'Export Data'!AA20</f>
        <v>calhydra2007@gmail.com</v>
      </c>
      <c r="H20" t="str">
        <f>'Export Data'!Z20</f>
        <v>248-915-8046</v>
      </c>
      <c r="I20" t="str">
        <f>'Export Data'!Y20</f>
        <v>179 Youth</v>
      </c>
      <c r="J20" s="79">
        <v>43832.663194444445</v>
      </c>
    </row>
    <row r="21" spans="1:10" x14ac:dyDescent="0.25">
      <c r="A21" t="str">
        <f>'Export Data'!X21&amp;", "&amp;'Export Data'!W21</f>
        <v>Baca, Said</v>
      </c>
      <c r="B21" t="str">
        <f>IF('Export Data'!AT21="I will drive my scout, and I can drive other scouts TO camp.","DRIVE "&amp;'Export Data'!AU21,IF('Export Data'!AT21="I have arranged a ride for my scout TO camp..","Has Ride ("&amp;'Export Data'!AW21&amp;")",IF('Export Data'!AT21="I can drive ONLY my scout TO camp.","Has Ride (Family)",IF('Export Data'!AT21="Please find a ride for my scout TO camp.","Needs Ride",IF('Export Data'!AT21="My scout will drive themselves TO camp.","DRIVE (Self)","No Info")))))</f>
        <v>Has Ride (Family)</v>
      </c>
      <c r="C21" s="140" t="str">
        <f>IF('Export Data'!AX21="I will drive my scout, and I can drive other scouts HOME.","DRIVE "&amp;'Export Data'!AY21,IF('Export Data'!AX21="I have arranged a ride for my scout HOME.","Has Ride ("&amp;'Export Data'!BA21&amp;")",IF('Export Data'!AX21="I can drive ONLY my scout HOME.","Has Ride (Family)",IF('Export Data'!AX21="Please find a ride for my scout HOME.","Needs Ride",IF('Export Data'!AX21="My scout will drive themselves HOME.","DRIVE (Self)","No Info")))))</f>
        <v>Has Ride (Family)</v>
      </c>
      <c r="D21" s="141" t="str">
        <f>IF(NOT(ISBLANK('Export Data'!AV21)),"Drive to Camp: "&amp;'Export Data'!AV21&amp;CHAR(10),"")&amp;IF(NOT(ISBLANK('Export Data'!AZ21)),"Drive Home: "&amp;'Export Data'!AZ21,"")&amp; 'Export Data'!BI21</f>
        <v/>
      </c>
      <c r="E21" t="str">
        <f>IF(I21="179 Adult","Goat",VLOOKUP(A21,Contacts!$A$1:$F$103,3))</f>
        <v>Paul Bunyan</v>
      </c>
      <c r="F21" t="str">
        <f t="shared" si="1"/>
        <v>YYBac</v>
      </c>
      <c r="G21">
        <f>'Export Data'!AA21</f>
        <v>0</v>
      </c>
      <c r="H21">
        <f>'Export Data'!Z21</f>
        <v>0</v>
      </c>
      <c r="I21" t="str">
        <f>'Export Data'!Y21</f>
        <v>179 Youth</v>
      </c>
      <c r="J21" s="79">
        <v>43832.663194444445</v>
      </c>
    </row>
    <row r="22" spans="1:10" x14ac:dyDescent="0.25">
      <c r="A22" t="str">
        <f>'Export Data'!X22&amp;", "&amp;'Export Data'!W22</f>
        <v>Baca, Axel</v>
      </c>
      <c r="B22" t="str">
        <f>IF('Export Data'!AT22="I will drive my scout, and I can drive other scouts TO camp.","DRIVE "&amp;'Export Data'!AU22,IF('Export Data'!AT22="I have arranged a ride for my scout TO camp..","Has Ride ("&amp;'Export Data'!AW22&amp;")",IF('Export Data'!AT22="I can drive ONLY my scout TO camp.","Has Ride (Family)",IF('Export Data'!AT22="Please find a ride for my scout TO camp.","Needs Ride",IF('Export Data'!AT22="My scout will drive themselves TO camp.","DRIVE (Self)","No Info")))))</f>
        <v>Has Ride (Family)</v>
      </c>
      <c r="C22" s="140" t="str">
        <f>IF('Export Data'!AX22="I will drive my scout, and I can drive other scouts HOME.","DRIVE "&amp;'Export Data'!AY22,IF('Export Data'!AX22="I have arranged a ride for my scout HOME.","Has Ride ("&amp;'Export Data'!BA22&amp;")",IF('Export Data'!AX22="I can drive ONLY my scout HOME.","Has Ride (Family)",IF('Export Data'!AX22="Please find a ride for my scout HOME.","Needs Ride",IF('Export Data'!AX22="My scout will drive themselves HOME.","DRIVE (Self)","No Info")))))</f>
        <v>Has Ride (Family)</v>
      </c>
      <c r="D22" s="141" t="str">
        <f>IF(NOT(ISBLANK('Export Data'!AV22)),"Drive to Camp: "&amp;'Export Data'!AV22&amp;CHAR(10),"")&amp;IF(NOT(ISBLANK('Export Data'!AZ22)),"Drive Home: "&amp;'Export Data'!AZ22,"")&amp; 'Export Data'!BI22</f>
        <v/>
      </c>
      <c r="E22" t="str">
        <f>IF(I22="179 Adult","Goat",VLOOKUP(A22,Contacts!$A$1:$F$103,3))</f>
        <v>Paul Bunyan</v>
      </c>
      <c r="F22" t="str">
        <f t="shared" si="1"/>
        <v>YYBac</v>
      </c>
      <c r="G22">
        <f>'Export Data'!AA22</f>
        <v>0</v>
      </c>
      <c r="H22">
        <f>'Export Data'!Z22</f>
        <v>0</v>
      </c>
      <c r="I22" t="str">
        <f>'Export Data'!Y22</f>
        <v>179 Youth</v>
      </c>
      <c r="J22" s="79">
        <v>43832.663194444445</v>
      </c>
    </row>
    <row r="23" spans="1:10" x14ac:dyDescent="0.25">
      <c r="A23" t="str">
        <f>'Export Data'!X23&amp;", "&amp;'Export Data'!W23</f>
        <v>makowski, matt</v>
      </c>
      <c r="B23" t="str">
        <f>IF('Export Data'!AT23="I will drive my scout, and I can drive other scouts TO camp.","DRIVE "&amp;'Export Data'!AU23,IF('Export Data'!AT23="I have arranged a ride for my scout TO camp..","Has Ride ("&amp;'Export Data'!AW23&amp;")",IF('Export Data'!AT23="I can drive ONLY my scout TO camp.","Has Ride (Family)",IF('Export Data'!AT23="Please find a ride for my scout TO camp.","Needs Ride",IF('Export Data'!AT23="My scout will drive themselves TO camp.","DRIVE (Self)","No Info")))))</f>
        <v>Has Ride (Family)</v>
      </c>
      <c r="C23" s="140" t="str">
        <f>IF('Export Data'!AX23="I will drive my scout, and I can drive other scouts HOME.","DRIVE "&amp;'Export Data'!AY23,IF('Export Data'!AX23="I have arranged a ride for my scout HOME.","Has Ride ("&amp;'Export Data'!BA23&amp;")",IF('Export Data'!AX23="I can drive ONLY my scout HOME.","Has Ride (Family)",IF('Export Data'!AX23="Please find a ride for my scout HOME.","Needs Ride",IF('Export Data'!AX23="My scout will drive themselves HOME.","DRIVE (Self)","No Info")))))</f>
        <v>Has Ride (Family)</v>
      </c>
      <c r="D23" s="141" t="str">
        <f>IF(NOT(ISBLANK('Export Data'!AV23)),"Drive to Camp: "&amp;'Export Data'!AV23&amp;CHAR(10),"")&amp;IF(NOT(ISBLANK('Export Data'!AZ23)),"Drive Home: "&amp;'Export Data'!AZ23,"")&amp; 'Export Data'!BI23</f>
        <v>I will also be ttransporting Crosby Wolfe to and from camp.</v>
      </c>
      <c r="E23">
        <f>IF(I23="179 Adult","Goat",VLOOKUP(A23,Contacts!$A$1:$F$103,3))</f>
        <v>0</v>
      </c>
      <c r="F23" t="str">
        <f t="shared" si="1"/>
        <v>YYmak</v>
      </c>
      <c r="G23" t="str">
        <f>'Export Data'!AA23</f>
        <v>MMakowski76@gmail.com</v>
      </c>
      <c r="H23">
        <f>'Export Data'!Z23</f>
        <v>2488406573</v>
      </c>
      <c r="I23" t="str">
        <f>'Export Data'!Y23</f>
        <v>179 Youth</v>
      </c>
      <c r="J23" s="79">
        <v>43832.663194444445</v>
      </c>
    </row>
    <row r="24" spans="1:10" x14ac:dyDescent="0.25">
      <c r="A24" t="str">
        <f>'Export Data'!X24&amp;", "&amp;'Export Data'!W24</f>
        <v>Rouse, Peyton</v>
      </c>
      <c r="B24" t="str">
        <f>IF('Export Data'!AT24="I will drive my scout, and I can drive other scouts TO camp.","DRIVE "&amp;'Export Data'!AU24,IF('Export Data'!AT24="I have arranged a ride for my scout TO camp..","Has Ride ("&amp;'Export Data'!AW24&amp;")",IF('Export Data'!AT24="I can drive ONLY my scout TO camp.","Has Ride (Family)",IF('Export Data'!AT24="Please find a ride for my scout TO camp.","Needs Ride",IF('Export Data'!AT24="My scout will drive themselves TO camp.","DRIVE (Self)","No Info")))))</f>
        <v>DRIVE 2</v>
      </c>
      <c r="C24" s="140" t="str">
        <f>IF('Export Data'!AX24="I will drive my scout, and I can drive other scouts HOME.","DRIVE "&amp;'Export Data'!AY24,IF('Export Data'!AX24="I have arranged a ride for my scout HOME.","Has Ride ("&amp;'Export Data'!BA24&amp;")",IF('Export Data'!AX24="I can drive ONLY my scout HOME.","Has Ride (Family)",IF('Export Data'!AX24="Please find a ride for my scout HOME.","Needs Ride",IF('Export Data'!AX24="My scout will drive themselves HOME.","DRIVE (Self)","No Info")))))</f>
        <v>Has Ride (Noah Genslak's parent)</v>
      </c>
      <c r="D24" s="141" t="str">
        <f>IF(NOT(ISBLANK('Export Data'!AV24)),"Drive to Camp: "&amp;'Export Data'!AV24&amp;CHAR(10),"")&amp;IF(NOT(ISBLANK('Export Data'!AZ24)),"Drive Home: "&amp;'Export Data'!AZ24,"")&amp; 'Export Data'!BI24</f>
        <v xml:space="preserve">Drive to Camp: We are taking Noah Genslak to camp
</v>
      </c>
      <c r="E24">
        <f>IF(I24="179 Adult","Goat",VLOOKUP(A24,Contacts!$A$1:$F$103,3))</f>
        <v>0</v>
      </c>
      <c r="F24" t="str">
        <f t="shared" si="1"/>
        <v>YYRou</v>
      </c>
      <c r="G24" t="str">
        <f>'Export Data'!AA24</f>
        <v>toddrouse@bex.net</v>
      </c>
      <c r="H24">
        <f>'Export Data'!Z24</f>
        <v>4192052667</v>
      </c>
      <c r="I24" t="str">
        <f>'Export Data'!Y24</f>
        <v>179 Youth</v>
      </c>
      <c r="J24" s="79">
        <v>43832.663194444445</v>
      </c>
    </row>
    <row r="25" spans="1:10" x14ac:dyDescent="0.25">
      <c r="A25" t="str">
        <f>'Export Data'!X25&amp;", "&amp;'Export Data'!W25</f>
        <v>Smith, Colin</v>
      </c>
      <c r="B25" t="str">
        <f>IF('Export Data'!AT25="I will drive my scout, and I can drive other scouts TO camp.","DRIVE "&amp;'Export Data'!AU25,IF('Export Data'!AT25="I have arranged a ride for my scout TO camp..","Has Ride ("&amp;'Export Data'!AW25&amp;")",IF('Export Data'!AT25="I can drive ONLY my scout TO camp.","Has Ride (Family)",IF('Export Data'!AT25="Please find a ride for my scout TO camp.","Needs Ride",IF('Export Data'!AT25="My scout will drive themselves TO camp.","DRIVE (Self)","No Info")))))</f>
        <v>DRIVE 2</v>
      </c>
      <c r="C25" s="140" t="str">
        <f>IF('Export Data'!AX25="I will drive my scout, and I can drive other scouts HOME.","DRIVE "&amp;'Export Data'!AY25,IF('Export Data'!AX25="I have arranged a ride for my scout HOME.","Has Ride ("&amp;'Export Data'!BA25&amp;")",IF('Export Data'!AX25="I can drive ONLY my scout HOME.","Has Ride (Family)",IF('Export Data'!AX25="Please find a ride for my scout HOME.","Needs Ride",IF('Export Data'!AX25="My scout will drive themselves HOME.","DRIVE (Self)","No Info")))))</f>
        <v>Needs Ride</v>
      </c>
      <c r="D25" s="141" t="str">
        <f>IF(NOT(ISBLANK('Export Data'!AV25)),"Drive to Camp: "&amp;'Export Data'!AV25&amp;CHAR(10),"")&amp;IF(NOT(ISBLANK('Export Data'!AZ25)),"Drive Home: "&amp;'Export Data'!AZ25,"")&amp; 'Export Data'!BI25</f>
        <v/>
      </c>
      <c r="E25">
        <f>IF(I25="179 Adult","Goat",VLOOKUP(A25,Contacts!$A$1:$F$103,3))</f>
        <v>0</v>
      </c>
      <c r="F25" t="str">
        <f t="shared" si="1"/>
        <v>YYSmi</v>
      </c>
      <c r="G25" t="str">
        <f>'Export Data'!AA25</f>
        <v>jdsmith74@sbcglobal.net</v>
      </c>
      <c r="H25">
        <f>'Export Data'!Z25</f>
        <v>2485680302</v>
      </c>
      <c r="I25" t="str">
        <f>'Export Data'!Y25</f>
        <v>179 Youth</v>
      </c>
      <c r="J25" s="79">
        <v>43832.663194444445</v>
      </c>
    </row>
    <row r="26" spans="1:10" x14ac:dyDescent="0.25">
      <c r="A26" t="str">
        <f>'Export Data'!X26&amp;", "&amp;'Export Data'!W26</f>
        <v>Wolff, Crosby</v>
      </c>
      <c r="B26" t="str">
        <f>IF('Export Data'!AT26="I will drive my scout, and I can drive other scouts TO camp.","DRIVE "&amp;'Export Data'!AU26,IF('Export Data'!AT26="I have arranged a ride for my scout TO camp..","Has Ride ("&amp;'Export Data'!AW26&amp;")",IF('Export Data'!AT26="I can drive ONLY my scout TO camp.","Has Ride (Family)",IF('Export Data'!AT26="Please find a ride for my scout TO camp.","Needs Ride",IF('Export Data'!AT26="My scout will drive themselves TO camp.","DRIVE (Self)","No Info")))))</f>
        <v>Has Ride (Mark Makowski)</v>
      </c>
      <c r="C26" s="140" t="str">
        <f>IF('Export Data'!AX26="I will drive my scout, and I can drive other scouts HOME.","DRIVE "&amp;'Export Data'!AY26,IF('Export Data'!AX26="I have arranged a ride for my scout HOME.","Has Ride ("&amp;'Export Data'!BA26&amp;")",IF('Export Data'!AX26="I can drive ONLY my scout HOME.","Has Ride (Family)",IF('Export Data'!AX26="Please find a ride for my scout HOME.","Needs Ride",IF('Export Data'!AX26="My scout will drive themselves HOME.","DRIVE (Self)","No Info")))))</f>
        <v>Has Ride (Mark Makowski)</v>
      </c>
      <c r="D26" s="141" t="str">
        <f>IF(NOT(ISBLANK('Export Data'!AV26)),"Drive to Camp: "&amp;'Export Data'!AV26&amp;CHAR(10),"")&amp;IF(NOT(ISBLANK('Export Data'!AZ26)),"Drive Home: "&amp;'Export Data'!AZ26,"")&amp; 'Export Data'!BI26</f>
        <v/>
      </c>
      <c r="E26">
        <f>IF(I26="179 Adult","Goat",VLOOKUP(A26,Contacts!$A$1:$F$103,3))</f>
        <v>0</v>
      </c>
      <c r="F26" t="str">
        <f t="shared" si="1"/>
        <v>YYWol</v>
      </c>
      <c r="G26" t="str">
        <f>'Export Data'!AA26</f>
        <v>gwolff210@gmail.com</v>
      </c>
      <c r="H26">
        <f>'Export Data'!Z26</f>
        <v>7345761887</v>
      </c>
      <c r="I26" t="str">
        <f>'Export Data'!Y26</f>
        <v>179 Youth</v>
      </c>
      <c r="J26" s="79">
        <v>43832.663194444445</v>
      </c>
    </row>
    <row r="27" spans="1:10" x14ac:dyDescent="0.25">
      <c r="A27" t="str">
        <f>'Export Data'!X27&amp;", "&amp;'Export Data'!W27</f>
        <v>Lee, Vincent</v>
      </c>
      <c r="B27" t="str">
        <f>IF('Export Data'!AT27="I will drive my scout, and I can drive other scouts TO camp.","DRIVE "&amp;'Export Data'!AU27,IF('Export Data'!AT27="I have arranged a ride for my scout TO camp..","Has Ride ("&amp;'Export Data'!AW27&amp;")",IF('Export Data'!AT27="I can drive ONLY my scout TO camp.","Has Ride (Family)",IF('Export Data'!AT27="Please find a ride for my scout TO camp.","Needs Ride",IF('Export Data'!AT27="My scout will drive themselves TO camp.","DRIVE (Self)","No Info")))))</f>
        <v>No Info</v>
      </c>
      <c r="C27" s="140" t="str">
        <f>IF('Export Data'!AX27="I will drive my scout, and I can drive other scouts HOME.","DRIVE "&amp;'Export Data'!AY27,IF('Export Data'!AX27="I have arranged a ride for my scout HOME.","Has Ride ("&amp;'Export Data'!BA27&amp;")",IF('Export Data'!AX27="I can drive ONLY my scout HOME.","Has Ride (Family)",IF('Export Data'!AX27="Please find a ride for my scout HOME.","Needs Ride",IF('Export Data'!AX27="My scout will drive themselves HOME.","DRIVE (Self)","No Info")))))</f>
        <v>No Info</v>
      </c>
      <c r="D27" s="141" t="str">
        <f>IF(NOT(ISBLANK('Export Data'!AV27)),"Drive to Camp: "&amp;'Export Data'!AV27&amp;CHAR(10),"")&amp;IF(NOT(ISBLANK('Export Data'!AZ27)),"Drive Home: "&amp;'Export Data'!AZ27,"")&amp; 'Export Data'!BI27</f>
        <v/>
      </c>
      <c r="E27" t="str">
        <f>IF(I27="179 Adult","Goat",VLOOKUP(A27,Contacts!$A$1:$F$103,3))</f>
        <v>Goat</v>
      </c>
      <c r="F27" t="str">
        <f t="shared" si="1"/>
        <v>AALee</v>
      </c>
      <c r="G27" t="str">
        <f>'Export Data'!AA27</f>
        <v>Vplee444@gmail.com</v>
      </c>
      <c r="H27">
        <f>'Export Data'!Z27</f>
        <v>2488817945</v>
      </c>
      <c r="I27" t="str">
        <f>'Export Data'!Y27</f>
        <v>179 Adult</v>
      </c>
      <c r="J27" s="79">
        <v>43832.663194444445</v>
      </c>
    </row>
    <row r="28" spans="1:10" x14ac:dyDescent="0.25">
      <c r="A28" t="str">
        <f>'Export Data'!X28&amp;", "&amp;'Export Data'!W28</f>
        <v>Zamora-Li, Noah</v>
      </c>
      <c r="B28" t="str">
        <f>IF('Export Data'!AT28="I will drive my scout, and I can drive other scouts TO camp.","DRIVE "&amp;'Export Data'!AU28,IF('Export Data'!AT28="I have arranged a ride for my scout TO camp..","Has Ride ("&amp;'Export Data'!AW28&amp;")",IF('Export Data'!AT28="I can drive ONLY my scout TO camp.","Has Ride (Family)",IF('Export Data'!AT28="Please find a ride for my scout TO camp.","Needs Ride",IF('Export Data'!AT28="My scout will drive themselves TO camp.","DRIVE (Self)","No Info")))))</f>
        <v>No Info</v>
      </c>
      <c r="C28" s="140" t="str">
        <f>IF('Export Data'!AX28="I will drive my scout, and I can drive other scouts HOME.","DRIVE "&amp;'Export Data'!AY28,IF('Export Data'!AX28="I have arranged a ride for my scout HOME.","Has Ride ("&amp;'Export Data'!BA28&amp;")",IF('Export Data'!AX28="I can drive ONLY my scout HOME.","Has Ride (Family)",IF('Export Data'!AX28="Please find a ride for my scout HOME.","Needs Ride",IF('Export Data'!AX28="My scout will drive themselves HOME.","DRIVE (Self)","No Info")))))</f>
        <v>No Info</v>
      </c>
      <c r="D28" s="141" t="str">
        <f>IF(NOT(ISBLANK('Export Data'!AV28)),"Drive to Camp: "&amp;'Export Data'!AV28&amp;CHAR(10),"")&amp;IF(NOT(ISBLANK('Export Data'!AZ28)),"Drive Home: "&amp;'Export Data'!AZ28,"")&amp; 'Export Data'!BI28</f>
        <v/>
      </c>
      <c r="E28">
        <f>IF(I28="179 Adult","Goat",VLOOKUP(A28,Contacts!$A$1:$F$103,3))</f>
        <v>0</v>
      </c>
      <c r="F28" t="str">
        <f t="shared" si="1"/>
        <v>YYZam</v>
      </c>
      <c r="G28" t="str">
        <f>'Export Data'!AA28</f>
        <v>Vplee444@gmail.com</v>
      </c>
      <c r="H28">
        <f>'Export Data'!Z28</f>
        <v>2488817945</v>
      </c>
      <c r="I28" t="str">
        <f>'Export Data'!Y28</f>
        <v>179 Youth</v>
      </c>
      <c r="J28" s="79">
        <v>43832.663194444445</v>
      </c>
    </row>
    <row r="29" spans="1:10" x14ac:dyDescent="0.25">
      <c r="A29" t="str">
        <f>'Export Data'!X29&amp;", "&amp;'Export Data'!W29</f>
        <v>Maguire, Logan</v>
      </c>
      <c r="B29" t="str">
        <f>IF('Export Data'!AT29="I will drive my scout, and I can drive other scouts TO camp.","DRIVE "&amp;'Export Data'!AU29,IF('Export Data'!AT29="I have arranged a ride for my scout TO camp..","Has Ride ("&amp;'Export Data'!AW29&amp;")",IF('Export Data'!AT29="I can drive ONLY my scout TO camp.","Has Ride (Family)",IF('Export Data'!AT29="Please find a ride for my scout TO camp.","Needs Ride",IF('Export Data'!AT29="My scout will drive themselves TO camp.","DRIVE (Self)","No Info")))))</f>
        <v>DRIVE 2</v>
      </c>
      <c r="C29" s="140" t="str">
        <f>IF('Export Data'!AX29="I will drive my scout, and I can drive other scouts HOME.","DRIVE "&amp;'Export Data'!AY29,IF('Export Data'!AX29="I have arranged a ride for my scout HOME.","Has Ride ("&amp;'Export Data'!BA29&amp;")",IF('Export Data'!AX29="I can drive ONLY my scout HOME.","Has Ride (Family)",IF('Export Data'!AX29="Please find a ride for my scout HOME.","Needs Ride",IF('Export Data'!AX29="My scout will drive themselves HOME.","DRIVE (Self)","No Info")))))</f>
        <v>DRIVE 2</v>
      </c>
      <c r="D29" s="141" t="str">
        <f>IF(NOT(ISBLANK('Export Data'!AV29)),"Drive to Camp: "&amp;'Export Data'!AV29&amp;CHAR(10),"")&amp;IF(NOT(ISBLANK('Export Data'!AZ29)),"Drive Home: "&amp;'Export Data'!AZ29,"")&amp; 'Export Data'!BI29</f>
        <v/>
      </c>
      <c r="E29">
        <f>IF(I29="179 Adult","Goat",VLOOKUP(A29,Contacts!$A$1:$F$103,3))</f>
        <v>0</v>
      </c>
      <c r="F29" t="str">
        <f t="shared" si="1"/>
        <v>YYMag</v>
      </c>
      <c r="G29" t="str">
        <f>'Export Data'!AA29</f>
        <v>ian.maguire1650@gmail.com</v>
      </c>
      <c r="H29">
        <f>'Export Data'!Z29</f>
        <v>7347483692</v>
      </c>
      <c r="I29" t="str">
        <f>'Export Data'!Y29</f>
        <v>179 Youth</v>
      </c>
      <c r="J29" s="79">
        <v>43832.663194444445</v>
      </c>
    </row>
    <row r="30" spans="1:10" x14ac:dyDescent="0.25">
      <c r="A30" t="str">
        <f>'Export Data'!X30&amp;", "&amp;'Export Data'!W30</f>
        <v>Ramkumar, Nithin</v>
      </c>
      <c r="B30" t="str">
        <f>IF('Export Data'!AT30="I will drive my scout, and I can drive other scouts TO camp.","DRIVE "&amp;'Export Data'!AU30,IF('Export Data'!AT30="I have arranged a ride for my scout TO camp..","Has Ride ("&amp;'Export Data'!AW30&amp;")",IF('Export Data'!AT30="I can drive ONLY my scout TO camp.","Has Ride (Family)",IF('Export Data'!AT30="Please find a ride for my scout TO camp.","Needs Ride",IF('Export Data'!AT30="My scout will drive themselves TO camp.","DRIVE (Self)","No Info")))))</f>
        <v>DRIVE 2</v>
      </c>
      <c r="C30" s="140" t="str">
        <f>IF('Export Data'!AX30="I will drive my scout, and I can drive other scouts HOME.","DRIVE "&amp;'Export Data'!AY30,IF('Export Data'!AX30="I have arranged a ride for my scout HOME.","Has Ride ("&amp;'Export Data'!BA30&amp;")",IF('Export Data'!AX30="I can drive ONLY my scout HOME.","Has Ride (Family)",IF('Export Data'!AX30="Please find a ride for my scout HOME.","Needs Ride",IF('Export Data'!AX30="My scout will drive themselves HOME.","DRIVE (Self)","No Info")))))</f>
        <v>Needs Ride</v>
      </c>
      <c r="D30" s="141" t="str">
        <f>IF(NOT(ISBLANK('Export Data'!AV30)),"Drive to Camp: "&amp;'Export Data'!AV30&amp;CHAR(10),"")&amp;IF(NOT(ISBLANK('Export Data'!AZ30)),"Drive Home: "&amp;'Export Data'!AZ30,"")&amp; 'Export Data'!BI30</f>
        <v/>
      </c>
      <c r="E30" t="str">
        <f>IF(I30="179 Adult","Goat",VLOOKUP(A30,Contacts!$A$1:$F$103,3))</f>
        <v>Paul Bunyan</v>
      </c>
      <c r="F30" t="str">
        <f t="shared" si="1"/>
        <v>YYRam</v>
      </c>
      <c r="G30" t="str">
        <f>'Export Data'!AA30</f>
        <v>utubegod123@gmail.com</v>
      </c>
      <c r="H30">
        <f>'Export Data'!Z30</f>
        <v>2488621486</v>
      </c>
      <c r="I30" t="str">
        <f>'Export Data'!Y30</f>
        <v>179 Youth</v>
      </c>
      <c r="J30" s="79">
        <v>43832.663194444445</v>
      </c>
    </row>
    <row r="31" spans="1:10" x14ac:dyDescent="0.25">
      <c r="A31" t="str">
        <f>'Export Data'!X31&amp;", "&amp;'Export Data'!W31</f>
        <v>Imel, Franklin</v>
      </c>
      <c r="B31" t="str">
        <f>IF('Export Data'!AT31="I will drive my scout, and I can drive other scouts TO camp.","DRIVE "&amp;'Export Data'!AU31,IF('Export Data'!AT31="I have arranged a ride for my scout TO camp..","Has Ride ("&amp;'Export Data'!AW31&amp;")",IF('Export Data'!AT31="I can drive ONLY my scout TO camp.","Has Ride (Family)",IF('Export Data'!AT31="Please find a ride for my scout TO camp.","Needs Ride",IF('Export Data'!AT31="My scout will drive themselves TO camp.","DRIVE (Self)","No Info")))))</f>
        <v>Has Ride (Family)</v>
      </c>
      <c r="C31" s="140" t="str">
        <f>IF('Export Data'!AX31="I will drive my scout, and I can drive other scouts HOME.","DRIVE "&amp;'Export Data'!AY31,IF('Export Data'!AX31="I have arranged a ride for my scout HOME.","Has Ride ("&amp;'Export Data'!BA31&amp;")",IF('Export Data'!AX31="I can drive ONLY my scout HOME.","Has Ride (Family)",IF('Export Data'!AX31="Please find a ride for my scout HOME.","Needs Ride",IF('Export Data'!AX31="My scout will drive themselves HOME.","DRIVE (Self)","No Info")))))</f>
        <v>Has Ride (Family)</v>
      </c>
      <c r="D31" s="141" t="str">
        <f>IF(NOT(ISBLANK('Export Data'!AV31)),"Drive to Camp: "&amp;'Export Data'!AV31&amp;CHAR(10),"")&amp;IF(NOT(ISBLANK('Export Data'!AZ31)),"Drive Home: "&amp;'Export Data'!AZ31,"")&amp; 'Export Data'!BI31</f>
        <v/>
      </c>
      <c r="E31" t="str">
        <f>IF(I31="179 Adult","Goat",VLOOKUP(A31,Contacts!$A$1:$F$103,3))</f>
        <v>Fox</v>
      </c>
      <c r="F31" t="str">
        <f t="shared" si="1"/>
        <v>YYIme</v>
      </c>
      <c r="G31" t="str">
        <f>'Export Data'!AA31</f>
        <v>imelacres@sbcglobal.net</v>
      </c>
      <c r="H31">
        <f>'Export Data'!Z31</f>
        <v>2485087328</v>
      </c>
      <c r="I31" t="str">
        <f>'Export Data'!Y31</f>
        <v>179 Youth</v>
      </c>
      <c r="J31" s="79">
        <v>43832.663194444445</v>
      </c>
    </row>
    <row r="32" spans="1:10" x14ac:dyDescent="0.25">
      <c r="A32" t="str">
        <f>'Export Data'!X32&amp;", "&amp;'Export Data'!W32</f>
        <v>Wilburn, Jason</v>
      </c>
      <c r="B32" t="str">
        <f>IF('Export Data'!AT32="I will drive my scout, and I can drive other scouts TO camp.","DRIVE "&amp;'Export Data'!AU32,IF('Export Data'!AT32="I have arranged a ride for my scout TO camp..","Has Ride ("&amp;'Export Data'!AW32&amp;")",IF('Export Data'!AT32="I can drive ONLY my scout TO camp.","Has Ride (Family)",IF('Export Data'!AT32="Please find a ride for my scout TO camp.","Needs Ride",IF('Export Data'!AT32="My scout will drive themselves TO camp.","DRIVE (Self)","No Info")))))</f>
        <v>No Info</v>
      </c>
      <c r="C32" s="140" t="str">
        <f>IF('Export Data'!AX32="I will drive my scout, and I can drive other scouts HOME.","DRIVE "&amp;'Export Data'!AY32,IF('Export Data'!AX32="I have arranged a ride for my scout HOME.","Has Ride ("&amp;'Export Data'!BA32&amp;")",IF('Export Data'!AX32="I can drive ONLY my scout HOME.","Has Ride (Family)",IF('Export Data'!AX32="Please find a ride for my scout HOME.","Needs Ride",IF('Export Data'!AX32="My scout will drive themselves HOME.","DRIVE (Self)","No Info")))))</f>
        <v>No Info</v>
      </c>
      <c r="D32" s="141" t="str">
        <f>IF(NOT(ISBLANK('Export Data'!AV32)),"Drive to Camp: "&amp;'Export Data'!AV32&amp;CHAR(10),"")&amp;IF(NOT(ISBLANK('Export Data'!AZ32)),"Drive Home: "&amp;'Export Data'!AZ32,"")&amp; 'Export Data'!BI32</f>
        <v/>
      </c>
      <c r="E32" t="str">
        <f>IF(I32="179 Adult","Goat",VLOOKUP(A32,Contacts!$A$1:$F$103,3))</f>
        <v>Goat</v>
      </c>
      <c r="F32" t="str">
        <f t="shared" si="1"/>
        <v>AAWil</v>
      </c>
      <c r="G32" t="str">
        <f>'Export Data'!AA32</f>
        <v>jason.m.wilburn@gmail.com</v>
      </c>
      <c r="H32">
        <f>'Export Data'!Z32</f>
        <v>7345897461</v>
      </c>
      <c r="I32" t="str">
        <f>'Export Data'!Y32</f>
        <v>179 Adult</v>
      </c>
      <c r="J32" s="79">
        <v>43832.663194444445</v>
      </c>
    </row>
    <row r="33" spans="1:10" x14ac:dyDescent="0.25">
      <c r="A33" t="str">
        <f>'Export Data'!X33&amp;", "&amp;'Export Data'!W33</f>
        <v>Wilburn, Colin</v>
      </c>
      <c r="B33" t="str">
        <f>IF('Export Data'!AT33="I will drive my scout, and I can drive other scouts TO camp.","DRIVE "&amp;'Export Data'!AU33,IF('Export Data'!AT33="I have arranged a ride for my scout TO camp..","Has Ride ("&amp;'Export Data'!AW33&amp;")",IF('Export Data'!AT33="I can drive ONLY my scout TO camp.","Has Ride (Family)",IF('Export Data'!AT33="Please find a ride for my scout TO camp.","Needs Ride",IF('Export Data'!AT33="My scout will drive themselves TO camp.","DRIVE (Self)","No Info")))))</f>
        <v>Has Ride (Family)</v>
      </c>
      <c r="C33" s="140" t="str">
        <f>IF('Export Data'!AX33="I will drive my scout, and I can drive other scouts HOME.","DRIVE "&amp;'Export Data'!AY33,IF('Export Data'!AX33="I have arranged a ride for my scout HOME.","Has Ride ("&amp;'Export Data'!BA33&amp;")",IF('Export Data'!AX33="I can drive ONLY my scout HOME.","Has Ride (Family)",IF('Export Data'!AX33="Please find a ride for my scout HOME.","Needs Ride",IF('Export Data'!AX33="My scout will drive themselves HOME.","DRIVE (Self)","No Info")))))</f>
        <v>Has Ride (Family)</v>
      </c>
      <c r="D33" s="141" t="str">
        <f>IF(NOT(ISBLANK('Export Data'!AV33)),"Drive to Camp: "&amp;'Export Data'!AV33&amp;CHAR(10),"")&amp;IF(NOT(ISBLANK('Export Data'!AZ33)),"Drive Home: "&amp;'Export Data'!AZ33,"")&amp; 'Export Data'!BI33</f>
        <v/>
      </c>
      <c r="E33">
        <f>IF(I33="179 Adult","Goat",VLOOKUP(A33,Contacts!$A$1:$F$103,3))</f>
        <v>0</v>
      </c>
      <c r="F33" t="str">
        <f t="shared" si="1"/>
        <v>YYWil</v>
      </c>
      <c r="G33" t="str">
        <f>'Export Data'!AA33</f>
        <v>jason.m.wilburn@gmail.com</v>
      </c>
      <c r="H33">
        <f>'Export Data'!Z33</f>
        <v>7345897461</v>
      </c>
      <c r="I33" t="str">
        <f>'Export Data'!Y33</f>
        <v>179 Youth</v>
      </c>
      <c r="J33" s="79">
        <v>43832.663194444445</v>
      </c>
    </row>
    <row r="34" spans="1:10" x14ac:dyDescent="0.25">
      <c r="A34" t="str">
        <f>'Export Data'!X34&amp;", "&amp;'Export Data'!W34</f>
        <v>Shork, Jill</v>
      </c>
      <c r="B34" t="str">
        <f>IF('Export Data'!AT34="I will drive my scout, and I can drive other scouts TO camp.","DRIVE "&amp;'Export Data'!AU34,IF('Export Data'!AT34="I have arranged a ride for my scout TO camp..","Has Ride ("&amp;'Export Data'!AW34&amp;")",IF('Export Data'!AT34="I can drive ONLY my scout TO camp.","Has Ride (Family)",IF('Export Data'!AT34="Please find a ride for my scout TO camp.","Needs Ride",IF('Export Data'!AT34="My scout will drive themselves TO camp.","DRIVE (Self)","No Info")))))</f>
        <v>No Info</v>
      </c>
      <c r="C34" s="140" t="str">
        <f>IF('Export Data'!AX34="I will drive my scout, and I can drive other scouts HOME.","DRIVE "&amp;'Export Data'!AY34,IF('Export Data'!AX34="I have arranged a ride for my scout HOME.","Has Ride ("&amp;'Export Data'!BA34&amp;")",IF('Export Data'!AX34="I can drive ONLY my scout HOME.","Has Ride (Family)",IF('Export Data'!AX34="Please find a ride for my scout HOME.","Needs Ride",IF('Export Data'!AX34="My scout will drive themselves HOME.","DRIVE (Self)","No Info")))))</f>
        <v>No Info</v>
      </c>
      <c r="D34" s="141" t="str">
        <f>IF(NOT(ISBLANK('Export Data'!AV34)),"Drive to Camp: "&amp;'Export Data'!AV34&amp;CHAR(10),"")&amp;IF(NOT(ISBLANK('Export Data'!AZ34)),"Drive Home: "&amp;'Export Data'!AZ34,"")&amp; 'Export Data'!BI34</f>
        <v/>
      </c>
      <c r="E34" t="str">
        <f>IF(I34="179 Adult","Goat",VLOOKUP(A34,Contacts!$A$1:$F$103,3))</f>
        <v>Goat</v>
      </c>
      <c r="F34" t="str">
        <f t="shared" si="1"/>
        <v>AASho</v>
      </c>
      <c r="G34" t="str">
        <f>'Export Data'!AA34</f>
        <v>shorkj1@gee-edu.com</v>
      </c>
      <c r="H34" t="str">
        <f>'Export Data'!Z34</f>
        <v>734-502-6659</v>
      </c>
      <c r="I34" t="str">
        <f>'Export Data'!Y34</f>
        <v>179 Adult</v>
      </c>
      <c r="J34" s="79">
        <v>43832.663194444445</v>
      </c>
    </row>
    <row r="35" spans="1:10" x14ac:dyDescent="0.25">
      <c r="A35" t="str">
        <f>'Export Data'!X35&amp;", "&amp;'Export Data'!W35</f>
        <v>Swafford, Jonah</v>
      </c>
      <c r="B35" t="str">
        <f>IF('Export Data'!AT35="I will drive my scout, and I can drive other scouts TO camp.","DRIVE "&amp;'Export Data'!AU35,IF('Export Data'!AT35="I have arranged a ride for my scout TO camp..","Has Ride ("&amp;'Export Data'!AW35&amp;")",IF('Export Data'!AT35="I can drive ONLY my scout TO camp.","Has Ride (Family)",IF('Export Data'!AT35="Please find a ride for my scout TO camp.","Needs Ride",IF('Export Data'!AT35="My scout will drive themselves TO camp.","DRIVE (Self)","No Info")))))</f>
        <v>DRIVE 3</v>
      </c>
      <c r="C35" s="140" t="str">
        <f>IF('Export Data'!AX35="I will drive my scout, and I can drive other scouts HOME.","DRIVE "&amp;'Export Data'!AY35,IF('Export Data'!AX35="I have arranged a ride for my scout HOME.","Has Ride ("&amp;'Export Data'!BA35&amp;")",IF('Export Data'!AX35="I can drive ONLY my scout HOME.","Has Ride (Family)",IF('Export Data'!AX35="Please find a ride for my scout HOME.","Needs Ride",IF('Export Data'!AX35="My scout will drive themselves HOME.","DRIVE (Self)","No Info")))))</f>
        <v>Needs Ride</v>
      </c>
      <c r="D35" s="141" t="str">
        <f>IF(NOT(ISBLANK('Export Data'!AV35)),"Drive to Camp: "&amp;'Export Data'!AV35&amp;CHAR(10),"")&amp;IF(NOT(ISBLANK('Export Data'!AZ35)),"Drive Home: "&amp;'Export Data'!AZ35,"")&amp; 'Export Data'!BI35</f>
        <v/>
      </c>
      <c r="E35">
        <f>IF(I35="179 Adult","Goat",VLOOKUP(A35,Contacts!$A$1:$F$103,3))</f>
        <v>0</v>
      </c>
      <c r="F35" t="str">
        <f t="shared" si="1"/>
        <v>YYSwa</v>
      </c>
      <c r="G35" t="str">
        <f>'Export Data'!AA35</f>
        <v>timswafford@yahoo.com</v>
      </c>
      <c r="H35">
        <f>'Export Data'!Z35</f>
        <v>5172820756</v>
      </c>
      <c r="I35" t="str">
        <f>'Export Data'!Y35</f>
        <v>179 Youth</v>
      </c>
      <c r="J35" s="79">
        <v>43832.663194444445</v>
      </c>
    </row>
    <row r="36" spans="1:10" x14ac:dyDescent="0.25">
      <c r="A36" t="str">
        <f>'Export Data'!X36&amp;", "&amp;'Export Data'!W36</f>
        <v>Eruppakkattu, Mathew</v>
      </c>
      <c r="B36" t="str">
        <f>IF('Export Data'!AT36="I will drive my scout, and I can drive other scouts TO camp.","DRIVE "&amp;'Export Data'!AU36,IF('Export Data'!AT36="I have arranged a ride for my scout TO camp..","Has Ride ("&amp;'Export Data'!AW36&amp;")",IF('Export Data'!AT36="I can drive ONLY my scout TO camp.","Has Ride (Family)",IF('Export Data'!AT36="Please find a ride for my scout TO camp.","Needs Ride",IF('Export Data'!AT36="My scout will drive themselves TO camp.","DRIVE (Self)","No Info")))))</f>
        <v>Has Ride (Family)</v>
      </c>
      <c r="C36" s="140" t="str">
        <f>IF('Export Data'!AX36="I will drive my scout, and I can drive other scouts HOME.","DRIVE "&amp;'Export Data'!AY36,IF('Export Data'!AX36="I have arranged a ride for my scout HOME.","Has Ride ("&amp;'Export Data'!BA36&amp;")",IF('Export Data'!AX36="I can drive ONLY my scout HOME.","Has Ride (Family)",IF('Export Data'!AX36="Please find a ride for my scout HOME.","Needs Ride",IF('Export Data'!AX36="My scout will drive themselves HOME.","DRIVE (Self)","No Info")))))</f>
        <v>Has Ride (Family)</v>
      </c>
      <c r="D36" s="141" t="str">
        <f>IF(NOT(ISBLANK('Export Data'!AV36)),"Drive to Camp: "&amp;'Export Data'!AV36&amp;CHAR(10),"")&amp;IF(NOT(ISBLANK('Export Data'!AZ36)),"Drive Home: "&amp;'Export Data'!AZ36,"")&amp; 'Export Data'!BI36</f>
        <v/>
      </c>
      <c r="E36" t="str">
        <f>IF(I36="179 Adult","Goat",VLOOKUP(A36,Contacts!$A$1:$F$103,3))</f>
        <v>Flaming Hawk</v>
      </c>
      <c r="F36" t="str">
        <f t="shared" si="1"/>
        <v>YYEru</v>
      </c>
      <c r="G36" t="str">
        <f>'Export Data'!AA36</f>
        <v>meetajith@gmail.com</v>
      </c>
      <c r="H36">
        <f>'Export Data'!Z36</f>
        <v>6168480411</v>
      </c>
      <c r="I36" t="str">
        <f>'Export Data'!Y36</f>
        <v>179 Youth</v>
      </c>
      <c r="J36" s="79">
        <v>43832.663194444445</v>
      </c>
    </row>
    <row r="37" spans="1:10" x14ac:dyDescent="0.25">
      <c r="A37" t="str">
        <f>'Export Data'!X37&amp;", "&amp;'Export Data'!W37</f>
        <v>Eagle, Alex</v>
      </c>
      <c r="B37" t="str">
        <f>IF('Export Data'!AT37="I will drive my scout, and I can drive other scouts TO camp.","DRIVE "&amp;'Export Data'!AU37,IF('Export Data'!AT37="I have arranged a ride for my scout TO camp..","Has Ride ("&amp;'Export Data'!AW37&amp;")",IF('Export Data'!AT37="I can drive ONLY my scout TO camp.","Has Ride (Family)",IF('Export Data'!AT37="Please find a ride for my scout TO camp.","Needs Ride",IF('Export Data'!AT37="My scout will drive themselves TO camp.","DRIVE (Self)","No Info")))))</f>
        <v>Has Ride (Family)</v>
      </c>
      <c r="C37" s="140" t="str">
        <f>IF('Export Data'!AX37="I will drive my scout, and I can drive other scouts HOME.","DRIVE "&amp;'Export Data'!AY37,IF('Export Data'!AX37="I have arranged a ride for my scout HOME.","Has Ride ("&amp;'Export Data'!BA37&amp;")",IF('Export Data'!AX37="I can drive ONLY my scout HOME.","Has Ride (Family)",IF('Export Data'!AX37="Please find a ride for my scout HOME.","Needs Ride",IF('Export Data'!AX37="My scout will drive themselves HOME.","DRIVE (Self)","No Info")))))</f>
        <v>Has Ride (Family)</v>
      </c>
      <c r="D37" s="141" t="str">
        <f>IF(NOT(ISBLANK('Export Data'!AV37)),"Drive to Camp: "&amp;'Export Data'!AV37&amp;CHAR(10),"")&amp;IF(NOT(ISBLANK('Export Data'!AZ37)),"Drive Home: "&amp;'Export Data'!AZ37,"")&amp; 'Export Data'!BI37</f>
        <v/>
      </c>
      <c r="E37" t="str">
        <f>IF(I37="179 Adult","Goat",VLOOKUP(A37,Contacts!$A$1:$F$103,3))</f>
        <v>Flaming Hawk</v>
      </c>
      <c r="F37" t="str">
        <f t="shared" si="1"/>
        <v>YYEag</v>
      </c>
      <c r="G37" t="str">
        <f>'Export Data'!AA37</f>
        <v>Kns.eagle@att.net</v>
      </c>
      <c r="H37">
        <f>'Export Data'!Z37</f>
        <v>2484770293</v>
      </c>
      <c r="I37" t="str">
        <f>'Export Data'!Y37</f>
        <v>179 Youth</v>
      </c>
      <c r="J37" s="79">
        <v>43832.663194444445</v>
      </c>
    </row>
    <row r="38" spans="1:10" x14ac:dyDescent="0.25">
      <c r="A38" t="str">
        <f>'Export Data'!X38&amp;", "&amp;'Export Data'!W38</f>
        <v>Eagle, Andrew</v>
      </c>
      <c r="B38" t="str">
        <f>IF('Export Data'!AT38="I will drive my scout, and I can drive other scouts TO camp.","DRIVE "&amp;'Export Data'!AU38,IF('Export Data'!AT38="I have arranged a ride for my scout TO camp..","Has Ride ("&amp;'Export Data'!AW38&amp;")",IF('Export Data'!AT38="I can drive ONLY my scout TO camp.","Has Ride (Family)",IF('Export Data'!AT38="Please find a ride for my scout TO camp.","Needs Ride",IF('Export Data'!AT38="My scout will drive themselves TO camp.","DRIVE (Self)","No Info")))))</f>
        <v>Has Ride (Family)</v>
      </c>
      <c r="C38" s="140" t="str">
        <f>IF('Export Data'!AX38="I will drive my scout, and I can drive other scouts HOME.","DRIVE "&amp;'Export Data'!AY38,IF('Export Data'!AX38="I have arranged a ride for my scout HOME.","Has Ride ("&amp;'Export Data'!BA38&amp;")",IF('Export Data'!AX38="I can drive ONLY my scout HOME.","Has Ride (Family)",IF('Export Data'!AX38="Please find a ride for my scout HOME.","Needs Ride",IF('Export Data'!AX38="My scout will drive themselves HOME.","DRIVE (Self)","No Info")))))</f>
        <v>Has Ride (Family)</v>
      </c>
      <c r="D38" s="141" t="str">
        <f>IF(NOT(ISBLANK('Export Data'!AV38)),"Drive to Camp: "&amp;'Export Data'!AV38&amp;CHAR(10),"")&amp;IF(NOT(ISBLANK('Export Data'!AZ38)),"Drive Home: "&amp;'Export Data'!AZ38,"")&amp; 'Export Data'!BI38</f>
        <v/>
      </c>
      <c r="E38" t="str">
        <f>IF(I38="179 Adult","Goat",VLOOKUP(A38,Contacts!$A$1:$F$103,3))</f>
        <v>Flaming Hawk</v>
      </c>
      <c r="F38" t="str">
        <f t="shared" si="1"/>
        <v>YYEag</v>
      </c>
      <c r="G38" t="str">
        <f>'Export Data'!AA38</f>
        <v>Kns.eagle@att.net</v>
      </c>
      <c r="H38">
        <f>'Export Data'!Z38</f>
        <v>2485006509</v>
      </c>
      <c r="I38" t="str">
        <f>'Export Data'!Y38</f>
        <v>179 Youth</v>
      </c>
      <c r="J38" s="79">
        <v>43832.663194444445</v>
      </c>
    </row>
    <row r="39" spans="1:10" x14ac:dyDescent="0.25">
      <c r="A39" t="str">
        <f>'Export Data'!X39&amp;", "&amp;'Export Data'!W39</f>
        <v>Goletz, Adam</v>
      </c>
      <c r="B39" t="str">
        <f>IF('Export Data'!AT39="I will drive my scout, and I can drive other scouts TO camp.","DRIVE "&amp;'Export Data'!AU39,IF('Export Data'!AT39="I have arranged a ride for my scout TO camp..","Has Ride ("&amp;'Export Data'!AW39&amp;")",IF('Export Data'!AT39="I can drive ONLY my scout TO camp.","Has Ride (Family)",IF('Export Data'!AT39="Please find a ride for my scout TO camp.","Needs Ride",IF('Export Data'!AT39="My scout will drive themselves TO camp.","DRIVE (Self)","No Info")))))</f>
        <v>Needs Ride</v>
      </c>
      <c r="C39" s="140" t="str">
        <f>IF('Export Data'!AX39="I will drive my scout, and I can drive other scouts HOME.","DRIVE "&amp;'Export Data'!AY39,IF('Export Data'!AX39="I have arranged a ride for my scout HOME.","Has Ride ("&amp;'Export Data'!BA39&amp;")",IF('Export Data'!AX39="I can drive ONLY my scout HOME.","Has Ride (Family)",IF('Export Data'!AX39="Please find a ride for my scout HOME.","Needs Ride",IF('Export Data'!AX39="My scout will drive themselves HOME.","DRIVE (Self)","No Info")))))</f>
        <v>Needs Ride</v>
      </c>
      <c r="D39" s="141" t="str">
        <f>IF(NOT(ISBLANK('Export Data'!AV39)),"Drive to Camp: "&amp;'Export Data'!AV39&amp;CHAR(10),"")&amp;IF(NOT(ISBLANK('Export Data'!AZ39)),"Drive Home: "&amp;'Export Data'!AZ39,"")&amp; 'Export Data'!BI39</f>
        <v>No</v>
      </c>
      <c r="E39" t="str">
        <f>IF(I39="179 Adult","Goat",VLOOKUP(A39,Contacts!$A$1:$F$103,3))</f>
        <v>Ram</v>
      </c>
      <c r="F39" t="str">
        <f t="shared" si="1"/>
        <v>YYGol</v>
      </c>
      <c r="G39" t="str">
        <f>'Export Data'!AA39</f>
        <v>acgoletz@hotmail.com</v>
      </c>
      <c r="H39">
        <f>'Export Data'!Z39</f>
        <v>3135751216</v>
      </c>
      <c r="I39" t="str">
        <f>'Export Data'!Y39</f>
        <v>179 Youth</v>
      </c>
      <c r="J39" s="79">
        <v>43832.663194444445</v>
      </c>
    </row>
    <row r="40" spans="1:10" x14ac:dyDescent="0.25">
      <c r="A40" t="str">
        <f>'Export Data'!X40&amp;", "&amp;'Export Data'!W40</f>
        <v>jakhalekar, surya</v>
      </c>
      <c r="B40" t="str">
        <f>IF('Export Data'!AT40="I will drive my scout, and I can drive other scouts TO camp.","DRIVE "&amp;'Export Data'!AU40,IF('Export Data'!AT40="I have arranged a ride for my scout TO camp..","Has Ride ("&amp;'Export Data'!AW40&amp;")",IF('Export Data'!AT40="I can drive ONLY my scout TO camp.","Has Ride (Family)",IF('Export Data'!AT40="Please find a ride for my scout TO camp.","Needs Ride",IF('Export Data'!AT40="My scout will drive themselves TO camp.","DRIVE (Self)","No Info")))))</f>
        <v>Has Ride (Family)</v>
      </c>
      <c r="C40" s="140" t="str">
        <f>IF('Export Data'!AX40="I will drive my scout, and I can drive other scouts HOME.","DRIVE "&amp;'Export Data'!AY40,IF('Export Data'!AX40="I have arranged a ride for my scout HOME.","Has Ride ("&amp;'Export Data'!BA40&amp;")",IF('Export Data'!AX40="I can drive ONLY my scout HOME.","Has Ride (Family)",IF('Export Data'!AX40="Please find a ride for my scout HOME.","Needs Ride",IF('Export Data'!AX40="My scout will drive themselves HOME.","DRIVE (Self)","No Info")))))</f>
        <v>Has Ride (Family)</v>
      </c>
      <c r="D40" s="141" t="str">
        <f>IF(NOT(ISBLANK('Export Data'!AV40)),"Drive to Camp: "&amp;'Export Data'!AV40&amp;CHAR(10),"")&amp;IF(NOT(ISBLANK('Export Data'!AZ40)),"Drive Home: "&amp;'Export Data'!AZ40,"")&amp; 'Export Data'!BI40</f>
        <v/>
      </c>
      <c r="E40" t="str">
        <f>IF(I40="179 Adult","Goat",VLOOKUP(A40,Contacts!$A$1:$F$103,3))</f>
        <v>Fox</v>
      </c>
      <c r="F40" t="str">
        <f t="shared" si="1"/>
        <v>YYjak</v>
      </c>
      <c r="G40" t="str">
        <f>'Export Data'!AA40</f>
        <v>jdilip9@gmail.com</v>
      </c>
      <c r="H40">
        <f>'Export Data'!Z40</f>
        <v>8125210181</v>
      </c>
      <c r="I40" t="str">
        <f>'Export Data'!Y40</f>
        <v>179 Youth</v>
      </c>
      <c r="J40" s="79">
        <v>43832.663194444445</v>
      </c>
    </row>
    <row r="41" spans="1:10" x14ac:dyDescent="0.25">
      <c r="A41" s="120" t="str">
        <f>'Export Data'!X41&amp;", "&amp;'Export Data'!W41</f>
        <v xml:space="preserve">, </v>
      </c>
      <c r="B41" s="120" t="str">
        <f>IF('Export Data'!AT41="I will drive my scout, and I can drive other scouts TO camp.","DRIVE "&amp;'Export Data'!AU41,IF('Export Data'!AT41="I have arranged a ride for my scout TO camp..","Has Ride ("&amp;'Export Data'!AW41&amp;")",IF('Export Data'!AT41="I can drive ONLY my scout TO camp.","Has Ride (Family)",IF('Export Data'!AT41="Please find a ride for my scout TO camp.","Needs Ride",IF('Export Data'!AT41="My scout will drive themselves TO camp.","DRIVE (Self)","No Info")))))</f>
        <v>No Info</v>
      </c>
      <c r="C41" s="163" t="str">
        <f>IF('Export Data'!AX41="I will drive my scout, and I can drive other scouts HOME.","DRIVE "&amp;'Export Data'!AY41,IF('Export Data'!AX41="I have arranged a ride for my scout HOME.","Has Ride ("&amp;'Export Data'!BA41&amp;")",IF('Export Data'!AX41="I can drive ONLY my scout HOME.","Has Ride (Family)",IF('Export Data'!AX41="Please find a ride for my scout HOME.","Needs Ride",IF('Export Data'!AX41="My scout will drive themselves HOME.","DRIVE (Self)","No Info")))))</f>
        <v>No Info</v>
      </c>
      <c r="D41" s="164" t="str">
        <f>IF(NOT(ISBLANK('Export Data'!AV41)),"Drive to Camp: "&amp;'Export Data'!AV41&amp;CHAR(10),"")&amp;IF(NOT(ISBLANK('Export Data'!AZ41)),"Drive Home: "&amp;'Export Data'!AZ41,"")&amp; 'Export Data'!BI41</f>
        <v/>
      </c>
      <c r="E41" s="120" t="e">
        <f>IF(I41="179 Adult","Goat",VLOOKUP(A41,Contacts!$A$1:$F$103,3))</f>
        <v>#N/A</v>
      </c>
      <c r="F41" s="120" t="str">
        <f t="shared" si="1"/>
        <v xml:space="preserve">YY, </v>
      </c>
      <c r="G41" s="120">
        <f>'Export Data'!AA41</f>
        <v>0</v>
      </c>
      <c r="H41" s="120">
        <f>'Export Data'!Z41</f>
        <v>0</v>
      </c>
      <c r="I41" s="120">
        <f>'Export Data'!Y41</f>
        <v>0</v>
      </c>
      <c r="J41" s="150">
        <v>43832.663194444445</v>
      </c>
    </row>
    <row r="42" spans="1:10" x14ac:dyDescent="0.25">
      <c r="A42" t="str">
        <f>'Export Data'!X42&amp;", "&amp;'Export Data'!W42</f>
        <v xml:space="preserve">, </v>
      </c>
      <c r="B42" t="str">
        <f>IF('Export Data'!AT42="I will drive my scout, and I can drive other scouts TO camp.","DRIVE "&amp;'Export Data'!AU42,IF('Export Data'!AT42="I have arranged a ride for my scout TO camp..","Has Ride ("&amp;'Export Data'!AW42&amp;")",IF('Export Data'!AT42="I can drive ONLY my scout TO camp.","Has Ride (Family)",IF('Export Data'!AT42="Please find a ride for my scout TO camp.","Needs Ride",IF('Export Data'!AT42="My scout will drive themselves TO camp.","DRIVE (Self)","No Info")))))</f>
        <v>No Info</v>
      </c>
      <c r="C42" s="140" t="str">
        <f>IF('Export Data'!AX42="I will drive my scout, and I can drive other scouts HOME.","DRIVE "&amp;'Export Data'!AY42,IF('Export Data'!AX42="I have arranged a ride for my scout HOME.","Has Ride ("&amp;'Export Data'!BA42&amp;")",IF('Export Data'!AX42="I can drive ONLY my scout HOME.","Has Ride (Family)",IF('Export Data'!AX42="Please find a ride for my scout HOME.","Needs Ride",IF('Export Data'!AX42="My scout will drive themselves HOME.","DRIVE (Self)","No Info")))))</f>
        <v>No Info</v>
      </c>
      <c r="D42" s="141" t="str">
        <f>IF(NOT(ISBLANK('Export Data'!AV42)),"Drive to Camp: "&amp;'Export Data'!AV42&amp;CHAR(10),"")&amp;IF(NOT(ISBLANK('Export Data'!AZ42)),"Drive Home: "&amp;'Export Data'!AZ42,"")&amp; 'Export Data'!BI42</f>
        <v/>
      </c>
      <c r="E42" t="e">
        <f>IF(I42="179 Adult","Goat",VLOOKUP(A42,Contacts!$A$1:$F$103,3))</f>
        <v>#N/A</v>
      </c>
      <c r="F42" t="str">
        <f t="shared" si="1"/>
        <v xml:space="preserve">YY, </v>
      </c>
      <c r="G42">
        <f>'Export Data'!AA42</f>
        <v>0</v>
      </c>
      <c r="H42">
        <f>'Export Data'!Z42</f>
        <v>0</v>
      </c>
      <c r="I42">
        <f>'Export Data'!Y42</f>
        <v>0</v>
      </c>
      <c r="J42" s="79">
        <v>43832.663194444445</v>
      </c>
    </row>
    <row r="43" spans="1:10" x14ac:dyDescent="0.25">
      <c r="A43" t="str">
        <f>'Export Data'!X43&amp;", "&amp;'Export Data'!W43</f>
        <v xml:space="preserve">, </v>
      </c>
      <c r="B43" t="str">
        <f>IF('Export Data'!AT43="I will drive my scout, and I can drive other scouts TO camp.","DRIVE "&amp;'Export Data'!AU43,IF('Export Data'!AT43="I have arranged a ride for my scout TO camp..","Has Ride ("&amp;'Export Data'!AW43&amp;")",IF('Export Data'!AT43="I can drive ONLY my scout TO camp.","Has Ride (Family)",IF('Export Data'!AT43="Please find a ride for my scout TO camp.","Needs Ride",IF('Export Data'!AT43="My scout will drive themselves TO camp.","DRIVE (Self)","No Info")))))</f>
        <v>No Info</v>
      </c>
      <c r="C43" s="140" t="str">
        <f>IF('Export Data'!AX43="I will drive my scout, and I can drive other scouts HOME.","DRIVE "&amp;'Export Data'!AY43,IF('Export Data'!AX43="I have arranged a ride for my scout HOME.","Has Ride ("&amp;'Export Data'!BA43&amp;")",IF('Export Data'!AX43="I can drive ONLY my scout HOME.","Has Ride (Family)",IF('Export Data'!AX43="Please find a ride for my scout HOME.","Needs Ride",IF('Export Data'!AX43="My scout will drive themselves HOME.","DRIVE (Self)","No Info")))))</f>
        <v>No Info</v>
      </c>
      <c r="D43" s="141" t="str">
        <f>IF(NOT(ISBLANK('Export Data'!AV43)),"Drive to Camp: "&amp;'Export Data'!AV43&amp;CHAR(10),"")&amp;IF(NOT(ISBLANK('Export Data'!AZ43)),"Drive Home: "&amp;'Export Data'!AZ43,"")&amp; 'Export Data'!BI43</f>
        <v/>
      </c>
      <c r="E43" t="e">
        <f>IF(I43="179 Adult","Goat",VLOOKUP(A43,Contacts!$A$1:$F$103,3))</f>
        <v>#N/A</v>
      </c>
      <c r="F43" t="str">
        <f t="shared" si="1"/>
        <v xml:space="preserve">YY, </v>
      </c>
      <c r="G43">
        <f>'Export Data'!AA43</f>
        <v>0</v>
      </c>
      <c r="H43">
        <f>'Export Data'!Z43</f>
        <v>0</v>
      </c>
      <c r="I43">
        <f>'Export Data'!Y43</f>
        <v>0</v>
      </c>
      <c r="J43" s="79">
        <v>43832.663194444445</v>
      </c>
    </row>
    <row r="44" spans="1:10" x14ac:dyDescent="0.25">
      <c r="A44" t="str">
        <f>'Export Data'!X44&amp;", "&amp;'Export Data'!W44</f>
        <v xml:space="preserve">, </v>
      </c>
      <c r="B44" t="str">
        <f>IF('Export Data'!AT44="I will drive my scout, and I can drive other scouts TO camp.","DRIVE "&amp;'Export Data'!AU44,IF('Export Data'!AT44="I have arranged a ride for my scout TO camp..","Has Ride ("&amp;'Export Data'!AW44&amp;")",IF('Export Data'!AT44="I can drive ONLY my scout TO camp.","Has Ride (Family)",IF('Export Data'!AT44="Please find a ride for my scout TO camp.","Needs Ride",IF('Export Data'!AT44="My scout will drive themselves TO camp.","DRIVE (Self)","No Info")))))</f>
        <v>No Info</v>
      </c>
      <c r="C44" s="140" t="str">
        <f>IF('Export Data'!AX44="I will drive my scout, and I can drive other scouts HOME.","DRIVE "&amp;'Export Data'!AY44,IF('Export Data'!AX44="I have arranged a ride for my scout HOME.","Has Ride ("&amp;'Export Data'!BA44&amp;")",IF('Export Data'!AX44="I can drive ONLY my scout HOME.","Has Ride (Family)",IF('Export Data'!AX44="Please find a ride for my scout HOME.","Needs Ride",IF('Export Data'!AX44="My scout will drive themselves HOME.","DRIVE (Self)","No Info")))))</f>
        <v>No Info</v>
      </c>
      <c r="D44" s="141" t="str">
        <f>IF(NOT(ISBLANK('Export Data'!AV44)),"Drive to Camp: "&amp;'Export Data'!AV44&amp;CHAR(10),"")&amp;IF(NOT(ISBLANK('Export Data'!AZ44)),"Drive Home: "&amp;'Export Data'!AZ44,"")&amp; 'Export Data'!BI44</f>
        <v/>
      </c>
      <c r="E44" t="e">
        <f>IF(I44="179 Adult","Goat",VLOOKUP(A44,Contacts!$A$1:$F$103,3))</f>
        <v>#N/A</v>
      </c>
      <c r="F44" t="str">
        <f t="shared" si="1"/>
        <v xml:space="preserve">YY, </v>
      </c>
      <c r="G44">
        <f>'Export Data'!AA44</f>
        <v>0</v>
      </c>
      <c r="H44">
        <f>'Export Data'!Z44</f>
        <v>0</v>
      </c>
      <c r="I44">
        <f>'Export Data'!Y44</f>
        <v>0</v>
      </c>
      <c r="J44" s="79">
        <v>43832.663194444445</v>
      </c>
    </row>
    <row r="45" spans="1:10" x14ac:dyDescent="0.25">
      <c r="A45" t="str">
        <f>'Export Data'!X45&amp;", "&amp;'Export Data'!W45</f>
        <v xml:space="preserve">, </v>
      </c>
      <c r="B45" t="str">
        <f>IF('Export Data'!AT45="I will drive my scout, and I can drive other scouts TO camp.","DRIVE "&amp;'Export Data'!AU45,IF('Export Data'!AT45="I have arranged a ride for my scout TO camp..","Has Ride ("&amp;'Export Data'!AW45&amp;")",IF('Export Data'!AT45="I can drive ONLY my scout TO camp.","Has Ride (Family)",IF('Export Data'!AT45="Please find a ride for my scout TO camp.","Needs Ride",IF('Export Data'!AT45="My scout will drive themselves TO camp.","DRIVE (Self)","No Info")))))</f>
        <v>No Info</v>
      </c>
      <c r="C45" s="140" t="str">
        <f>IF('Export Data'!AX45="I will drive my scout, and I can drive other scouts HOME.","DRIVE "&amp;'Export Data'!AY45,IF('Export Data'!AX45="I have arranged a ride for my scout HOME.","Has Ride ("&amp;'Export Data'!BA45&amp;")",IF('Export Data'!AX45="I can drive ONLY my scout HOME.","Has Ride (Family)",IF('Export Data'!AX45="Please find a ride for my scout HOME.","Needs Ride",IF('Export Data'!AX45="My scout will drive themselves HOME.","DRIVE (Self)","No Info")))))</f>
        <v>No Info</v>
      </c>
      <c r="D45" s="141" t="str">
        <f>IF(NOT(ISBLANK('Export Data'!AV45)),"Drive to Camp: "&amp;'Export Data'!AV45&amp;CHAR(10),"")&amp;IF(NOT(ISBLANK('Export Data'!AZ45)),"Drive Home: "&amp;'Export Data'!AZ45,"")&amp; 'Export Data'!BI45</f>
        <v/>
      </c>
      <c r="E45" t="e">
        <f>IF(I45="179 Adult","Goat",VLOOKUP(A45,Contacts!$A$1:$F$103,3))</f>
        <v>#N/A</v>
      </c>
      <c r="F45" t="str">
        <f t="shared" si="1"/>
        <v xml:space="preserve">YY, </v>
      </c>
      <c r="G45">
        <f>'Export Data'!AA45</f>
        <v>0</v>
      </c>
      <c r="H45">
        <f>'Export Data'!Z45</f>
        <v>0</v>
      </c>
      <c r="I45">
        <f>'Export Data'!Y45</f>
        <v>0</v>
      </c>
      <c r="J45" s="79">
        <v>43832.663194444445</v>
      </c>
    </row>
    <row r="46" spans="1:10" x14ac:dyDescent="0.25">
      <c r="A46" t="str">
        <f>'Export Data'!X46&amp;", "&amp;'Export Data'!W46</f>
        <v xml:space="preserve">, </v>
      </c>
      <c r="B46" t="str">
        <f>IF('Export Data'!AT46="I will drive my scout, and I can drive other scouts TO camp.","DRIVE "&amp;'Export Data'!AU46,IF('Export Data'!AT46="I have arranged a ride for my scout TO camp..","Has Ride ("&amp;'Export Data'!AW46&amp;")",IF('Export Data'!AT46="I can drive ONLY my scout TO camp.","Has Ride (Family)",IF('Export Data'!AT46="Please find a ride for my scout TO camp.","Needs Ride",IF('Export Data'!AT46="My scout will drive themselves TO camp.","DRIVE (Self)","No Info")))))</f>
        <v>No Info</v>
      </c>
      <c r="C46" s="140" t="str">
        <f>IF('Export Data'!AX46="I will drive my scout, and I can drive other scouts HOME.","DRIVE "&amp;'Export Data'!AY46,IF('Export Data'!AX46="I have arranged a ride for my scout HOME.","Has Ride ("&amp;'Export Data'!BA46&amp;")",IF('Export Data'!AX46="I can drive ONLY my scout HOME.","Has Ride (Family)",IF('Export Data'!AX46="Please find a ride for my scout HOME.","Needs Ride",IF('Export Data'!AX46="My scout will drive themselves HOME.","DRIVE (Self)","No Info")))))</f>
        <v>No Info</v>
      </c>
      <c r="D46" s="141" t="str">
        <f>IF(NOT(ISBLANK('Export Data'!AV46)),"Drive to Camp: "&amp;'Export Data'!AV46&amp;CHAR(10),"")&amp;IF(NOT(ISBLANK('Export Data'!AZ46)),"Drive Home: "&amp;'Export Data'!AZ46,"")&amp; 'Export Data'!BI46</f>
        <v/>
      </c>
      <c r="E46" t="e">
        <f>IF(I46="179 Adult","Goat",VLOOKUP(A46,Contacts!$A$1:$F$103,3))</f>
        <v>#N/A</v>
      </c>
      <c r="F46" t="str">
        <f t="shared" si="1"/>
        <v xml:space="preserve">YY, </v>
      </c>
      <c r="G46">
        <f>'Export Data'!AA46</f>
        <v>0</v>
      </c>
      <c r="H46">
        <f>'Export Data'!Z46</f>
        <v>0</v>
      </c>
      <c r="I46">
        <f>'Export Data'!Y46</f>
        <v>0</v>
      </c>
      <c r="J46" s="79">
        <v>43832.663194444445</v>
      </c>
    </row>
    <row r="47" spans="1:10" x14ac:dyDescent="0.25">
      <c r="A47" t="str">
        <f>'Export Data'!X47&amp;", "&amp;'Export Data'!W47</f>
        <v xml:space="preserve">, </v>
      </c>
      <c r="B47" t="str">
        <f>IF('Export Data'!AT47="I will drive my scout, and I can drive other scouts TO camp.","DRIVE "&amp;'Export Data'!AU47,IF('Export Data'!AT47="I have arranged a ride for my scout TO camp..","Has Ride ("&amp;'Export Data'!AW47&amp;")",IF('Export Data'!AT47="I can drive ONLY my scout TO camp.","Has Ride (Family)",IF('Export Data'!AT47="Please find a ride for my scout TO camp.","Needs Ride",IF('Export Data'!AT47="My scout will drive themselves TO camp.","DRIVE (Self)","No Info")))))</f>
        <v>No Info</v>
      </c>
      <c r="C47" s="140" t="str">
        <f>IF('Export Data'!AX47="I will drive my scout, and I can drive other scouts HOME.","DRIVE "&amp;'Export Data'!AY47,IF('Export Data'!AX47="I have arranged a ride for my scout HOME.","Has Ride ("&amp;'Export Data'!BA47&amp;")",IF('Export Data'!AX47="I can drive ONLY my scout HOME.","Has Ride (Family)",IF('Export Data'!AX47="Please find a ride for my scout HOME.","Needs Ride",IF('Export Data'!AX47="My scout will drive themselves HOME.","DRIVE (Self)","No Info")))))</f>
        <v>No Info</v>
      </c>
      <c r="D47" s="141" t="str">
        <f>IF(NOT(ISBLANK('Export Data'!AV47)),"Drive to Camp: "&amp;'Export Data'!AV47&amp;CHAR(10),"")&amp;IF(NOT(ISBLANK('Export Data'!AZ47)),"Drive Home: "&amp;'Export Data'!AZ47,"")&amp; 'Export Data'!BI47</f>
        <v/>
      </c>
      <c r="E47" t="e">
        <f>IF(I47="179 Adult","Goat",VLOOKUP(A47,Contacts!$A$1:$F$103,3))</f>
        <v>#N/A</v>
      </c>
      <c r="F47" t="str">
        <f t="shared" si="1"/>
        <v xml:space="preserve">YY, </v>
      </c>
      <c r="G47">
        <f>'Export Data'!AA47</f>
        <v>0</v>
      </c>
      <c r="H47">
        <f>'Export Data'!Z47</f>
        <v>0</v>
      </c>
      <c r="I47">
        <f>'Export Data'!Y47</f>
        <v>0</v>
      </c>
      <c r="J47" s="79">
        <v>43832.663194444445</v>
      </c>
    </row>
    <row r="48" spans="1:10" x14ac:dyDescent="0.25">
      <c r="A48" t="str">
        <f>'Export Data'!X48&amp;", "&amp;'Export Data'!W48</f>
        <v xml:space="preserve">, </v>
      </c>
      <c r="B48" t="str">
        <f>IF('Export Data'!AT48="I will drive my scout, and I can drive other scouts TO camp.","DRIVE "&amp;'Export Data'!AU48,IF('Export Data'!AT48="I have arranged a ride for my scout TO camp..","Has Ride ("&amp;'Export Data'!AW48&amp;")",IF('Export Data'!AT48="I can drive ONLY my scout TO camp.","Has Ride (Family)",IF('Export Data'!AT48="Please find a ride for my scout TO camp.","Needs Ride",IF('Export Data'!AT48="My scout will drive themselves TO camp.","DRIVE (Self)","No Info")))))</f>
        <v>No Info</v>
      </c>
      <c r="C48" s="140" t="str">
        <f>IF('Export Data'!AX48="I will drive my scout, and I can drive other scouts HOME.","DRIVE "&amp;'Export Data'!AY48,IF('Export Data'!AX48="I have arranged a ride for my scout HOME.","Has Ride ("&amp;'Export Data'!BA48&amp;")",IF('Export Data'!AX48="I can drive ONLY my scout HOME.","Has Ride (Family)",IF('Export Data'!AX48="Please find a ride for my scout HOME.","Needs Ride",IF('Export Data'!AX48="My scout will drive themselves HOME.","DRIVE (Self)","No Info")))))</f>
        <v>No Info</v>
      </c>
      <c r="D48" s="141" t="str">
        <f>IF(NOT(ISBLANK('Export Data'!AV48)),"Drive to Camp: "&amp;'Export Data'!AV48&amp;CHAR(10),"")&amp;IF(NOT(ISBLANK('Export Data'!AZ48)),"Drive Home: "&amp;'Export Data'!AZ48,"")&amp; 'Export Data'!BI48</f>
        <v/>
      </c>
      <c r="E48" t="e">
        <f>IF(I48="179 Adult","Goat",VLOOKUP(A48,Contacts!$A$1:$F$103,3))</f>
        <v>#N/A</v>
      </c>
      <c r="F48" t="str">
        <f t="shared" si="1"/>
        <v xml:space="preserve">YY, </v>
      </c>
      <c r="G48">
        <f>'Export Data'!AA48</f>
        <v>0</v>
      </c>
      <c r="H48">
        <f>'Export Data'!Z48</f>
        <v>0</v>
      </c>
      <c r="I48">
        <f>'Export Data'!Y48</f>
        <v>0</v>
      </c>
      <c r="J48" s="79">
        <v>43832.663194444445</v>
      </c>
    </row>
    <row r="49" spans="1:10" x14ac:dyDescent="0.25">
      <c r="A49" t="str">
        <f>'Export Data'!X49&amp;", "&amp;'Export Data'!W49</f>
        <v xml:space="preserve">, </v>
      </c>
      <c r="B49" t="str">
        <f>IF('Export Data'!AT49="I will drive my scout, and I can drive other scouts TO camp.","DRIVE "&amp;'Export Data'!AU49,IF('Export Data'!AT49="I have arranged a ride for my scout TO camp..","Has Ride ("&amp;'Export Data'!AW49&amp;")",IF('Export Data'!AT49="I can drive ONLY my scout TO camp.","Has Ride (Family)",IF('Export Data'!AT49="Please find a ride for my scout TO camp.","Needs Ride",IF('Export Data'!AT49="My scout will drive themselves TO camp.","DRIVE (Self)","No Info")))))</f>
        <v>No Info</v>
      </c>
      <c r="C49" s="140" t="str">
        <f>IF('Export Data'!AX49="I will drive my scout, and I can drive other scouts HOME.","DRIVE "&amp;'Export Data'!AY49,IF('Export Data'!AX49="I have arranged a ride for my scout HOME.","Has Ride ("&amp;'Export Data'!BA49&amp;")",IF('Export Data'!AX49="I can drive ONLY my scout HOME.","Has Ride (Family)",IF('Export Data'!AX49="Please find a ride for my scout HOME.","Needs Ride",IF('Export Data'!AX49="My scout will drive themselves HOME.","DRIVE (Self)","No Info")))))</f>
        <v>No Info</v>
      </c>
      <c r="D49" s="141" t="str">
        <f>IF(NOT(ISBLANK('Export Data'!AV49)),"Drive to Camp: "&amp;'Export Data'!AV49&amp;CHAR(10),"")&amp;IF(NOT(ISBLANK('Export Data'!AZ49)),"Drive Home: "&amp;'Export Data'!AZ49,"")&amp; 'Export Data'!BI49</f>
        <v/>
      </c>
      <c r="E49" t="e">
        <f>IF(I49="179 Adult","Goat",VLOOKUP(A49,Contacts!$A$1:$F$103,3))</f>
        <v>#N/A</v>
      </c>
      <c r="F49" t="str">
        <f t="shared" si="1"/>
        <v xml:space="preserve">YY, </v>
      </c>
      <c r="G49">
        <f>'Export Data'!AA49</f>
        <v>0</v>
      </c>
      <c r="H49">
        <f>'Export Data'!Z49</f>
        <v>0</v>
      </c>
      <c r="I49">
        <f>'Export Data'!Y49</f>
        <v>0</v>
      </c>
      <c r="J49" s="79">
        <v>43832.663194444445</v>
      </c>
    </row>
    <row r="50" spans="1:10" x14ac:dyDescent="0.25">
      <c r="A50" t="str">
        <f>'Export Data'!X50&amp;", "&amp;'Export Data'!W50</f>
        <v xml:space="preserve">, </v>
      </c>
      <c r="B50" t="str">
        <f>IF('Export Data'!AT50="I will drive my scout, and I can drive other scouts TO camp.","DRIVE "&amp;'Export Data'!AU50,IF('Export Data'!AT50="I have arranged a ride for my scout TO camp..","Has Ride ("&amp;'Export Data'!AW50&amp;")",IF('Export Data'!AT50="I can drive ONLY my scout TO camp.","Has Ride (Family)",IF('Export Data'!AT50="Please find a ride for my scout TO camp.","Needs Ride",IF('Export Data'!AT50="My scout will drive themselves TO camp.","DRIVE (Self)","No Info")))))</f>
        <v>No Info</v>
      </c>
      <c r="C50" s="140" t="str">
        <f>IF('Export Data'!AX50="I will drive my scout, and I can drive other scouts HOME.","DRIVE "&amp;'Export Data'!AY50,IF('Export Data'!AX50="I have arranged a ride for my scout HOME.","Has Ride ("&amp;'Export Data'!BA50&amp;")",IF('Export Data'!AX50="I can drive ONLY my scout HOME.","Has Ride (Family)",IF('Export Data'!AX50="Please find a ride for my scout HOME.","Needs Ride",IF('Export Data'!AX50="My scout will drive themselves HOME.","DRIVE (Self)","No Info")))))</f>
        <v>No Info</v>
      </c>
      <c r="D50" s="141" t="str">
        <f>IF(NOT(ISBLANK('Export Data'!AV50)),"Drive to Camp: "&amp;'Export Data'!AV50&amp;CHAR(10),"")&amp;IF(NOT(ISBLANK('Export Data'!AZ50)),"Drive Home: "&amp;'Export Data'!AZ50,"")&amp; 'Export Data'!BI50</f>
        <v/>
      </c>
      <c r="E50" t="e">
        <f>IF(I50="179 Adult","Goat",VLOOKUP(A50,Contacts!$A$1:$F$103,3))</f>
        <v>#N/A</v>
      </c>
      <c r="F50" t="str">
        <f t="shared" si="1"/>
        <v xml:space="preserve">YY, </v>
      </c>
      <c r="G50">
        <f>'Export Data'!AA50</f>
        <v>0</v>
      </c>
      <c r="H50">
        <f>'Export Data'!Z50</f>
        <v>0</v>
      </c>
      <c r="I50">
        <f>'Export Data'!Y50</f>
        <v>0</v>
      </c>
      <c r="J50" s="79">
        <v>43832.663194444445</v>
      </c>
    </row>
    <row r="51" spans="1:10" x14ac:dyDescent="0.25">
      <c r="A51" t="str">
        <f>'Export Data'!X51&amp;", "&amp;'Export Data'!W51</f>
        <v xml:space="preserve">, </v>
      </c>
      <c r="B51" t="str">
        <f>IF('Export Data'!AT51="I will drive my scout, and I can drive other scouts TO camp.","DRIVE "&amp;'Export Data'!AU51,IF('Export Data'!AT51="I have arranged a ride for my scout TO camp..","Has Ride ("&amp;'Export Data'!AW51&amp;")",IF('Export Data'!AT51="I can drive ONLY my scout TO camp.","Has Ride (Family)",IF('Export Data'!AT51="Please find a ride for my scout TO camp.","Needs Ride",IF('Export Data'!AT51="My scout will drive themselves TO camp.","DRIVE (Self)","No Info")))))</f>
        <v>No Info</v>
      </c>
      <c r="C51" s="140" t="str">
        <f>IF('Export Data'!AX51="I will drive my scout, and I can drive other scouts HOME.","DRIVE "&amp;'Export Data'!AY51,IF('Export Data'!AX51="I have arranged a ride for my scout HOME.","Has Ride ("&amp;'Export Data'!BA51&amp;")",IF('Export Data'!AX51="I can drive ONLY my scout HOME.","Has Ride (Family)",IF('Export Data'!AX51="Please find a ride for my scout HOME.","Needs Ride",IF('Export Data'!AX51="My scout will drive themselves HOME.","DRIVE (Self)","No Info")))))</f>
        <v>No Info</v>
      </c>
      <c r="D51" s="141" t="str">
        <f>IF(NOT(ISBLANK('Export Data'!AV51)),"Drive to Camp: "&amp;'Export Data'!AV51&amp;CHAR(10),"")&amp;IF(NOT(ISBLANK('Export Data'!AZ51)),"Drive Home: "&amp;'Export Data'!AZ51,"")&amp; 'Export Data'!BI51</f>
        <v/>
      </c>
      <c r="E51" t="e">
        <f>IF(I51="179 Adult","Goat",VLOOKUP(A51,Contacts!$A$1:$F$103,3))</f>
        <v>#N/A</v>
      </c>
      <c r="F51" t="str">
        <f t="shared" si="1"/>
        <v xml:space="preserve">YY, </v>
      </c>
      <c r="G51">
        <f>'Export Data'!AA51</f>
        <v>0</v>
      </c>
      <c r="H51">
        <f>'Export Data'!Z51</f>
        <v>0</v>
      </c>
      <c r="I51">
        <f>'Export Data'!Y51</f>
        <v>0</v>
      </c>
      <c r="J51" s="79">
        <v>43832.663194444445</v>
      </c>
    </row>
    <row r="52" spans="1:10" x14ac:dyDescent="0.25">
      <c r="A52" t="str">
        <f>'Export Data'!X52&amp;", "&amp;'Export Data'!W52</f>
        <v xml:space="preserve">, </v>
      </c>
      <c r="B52" t="str">
        <f>IF('Export Data'!AT52="I will drive my scout, and I can drive other scouts TO camp.","DRIVE "&amp;'Export Data'!AU52,IF('Export Data'!AT52="I have arranged a ride for my scout TO camp..","Has Ride ("&amp;'Export Data'!AW52&amp;")",IF('Export Data'!AT52="I can drive ONLY my scout TO camp.","Has Ride (Family)",IF('Export Data'!AT52="Please find a ride for my scout TO camp.","Needs Ride",IF('Export Data'!AT52="My scout will drive themselves TO camp.","DRIVE (Self)","No Info")))))</f>
        <v>No Info</v>
      </c>
      <c r="C52" s="140" t="str">
        <f>IF('Export Data'!AX52="I will drive my scout, and I can drive other scouts HOME.","DRIVE "&amp;'Export Data'!AY52,IF('Export Data'!AX52="I have arranged a ride for my scout HOME.","Has Ride ("&amp;'Export Data'!BA52&amp;")",IF('Export Data'!AX52="I can drive ONLY my scout HOME.","Has Ride (Family)",IF('Export Data'!AX52="Please find a ride for my scout HOME.","Needs Ride",IF('Export Data'!AX52="My scout will drive themselves HOME.","DRIVE (Self)","No Info")))))</f>
        <v>No Info</v>
      </c>
      <c r="D52" s="141" t="str">
        <f>IF(NOT(ISBLANK('Export Data'!AV52)),"Drive to Camp: "&amp;'Export Data'!AV52&amp;CHAR(10),"")&amp;IF(NOT(ISBLANK('Export Data'!AZ52)),"Drive Home: "&amp;'Export Data'!AZ52,"")&amp; 'Export Data'!BI52</f>
        <v/>
      </c>
      <c r="E52" t="e">
        <f>IF(I52="179 Adult","Goat",VLOOKUP(A52,Contacts!$A$1:$F$103,3))</f>
        <v>#N/A</v>
      </c>
      <c r="F52" t="str">
        <f t="shared" si="1"/>
        <v xml:space="preserve">YY, </v>
      </c>
      <c r="G52">
        <f>'Export Data'!AA52</f>
        <v>0</v>
      </c>
      <c r="H52">
        <f>'Export Data'!Z52</f>
        <v>0</v>
      </c>
      <c r="I52">
        <f>'Export Data'!Y52</f>
        <v>0</v>
      </c>
      <c r="J52" s="79">
        <v>43832.663194444445</v>
      </c>
    </row>
    <row r="53" spans="1:10" x14ac:dyDescent="0.25">
      <c r="A53" t="str">
        <f>'Export Data'!X53&amp;", "&amp;'Export Data'!W53</f>
        <v xml:space="preserve">, </v>
      </c>
      <c r="B53" t="str">
        <f>IF('Export Data'!AT53="I will drive my scout, and I can drive other scouts TO camp.","DRIVE "&amp;'Export Data'!AU53,IF('Export Data'!AT53="I have arranged a ride for my scout TO camp..","Has Ride ("&amp;'Export Data'!AW53&amp;")",IF('Export Data'!AT53="I can drive ONLY my scout TO camp.","Has Ride (Family)",IF('Export Data'!AT53="Please find a ride for my scout TO camp.","Needs Ride",IF('Export Data'!AT53="My scout will drive themselves TO camp.","DRIVE (Self)","No Info")))))</f>
        <v>No Info</v>
      </c>
      <c r="C53" s="140" t="str">
        <f>IF('Export Data'!AX53="I will drive my scout, and I can drive other scouts HOME.","DRIVE "&amp;'Export Data'!AY53,IF('Export Data'!AX53="I have arranged a ride for my scout HOME.","Has Ride ("&amp;'Export Data'!BA53&amp;")",IF('Export Data'!AX53="I can drive ONLY my scout HOME.","Has Ride (Family)",IF('Export Data'!AX53="Please find a ride for my scout HOME.","Needs Ride",IF('Export Data'!AX53="My scout will drive themselves HOME.","DRIVE (Self)","No Info")))))</f>
        <v>No Info</v>
      </c>
      <c r="D53" s="141" t="str">
        <f>IF(NOT(ISBLANK('Export Data'!AV53)),"Drive to Camp: "&amp;'Export Data'!AV53&amp;CHAR(10),"")&amp;IF(NOT(ISBLANK('Export Data'!AZ53)),"Drive Home: "&amp;'Export Data'!AZ53,"")&amp; 'Export Data'!BI53</f>
        <v/>
      </c>
      <c r="E53" t="e">
        <f>IF(I53="179 Adult","Goat",VLOOKUP(A53,Contacts!$A$1:$F$103,3))</f>
        <v>#N/A</v>
      </c>
      <c r="F53" t="str">
        <f t="shared" si="1"/>
        <v xml:space="preserve">YY, </v>
      </c>
      <c r="G53">
        <f>'Export Data'!AA53</f>
        <v>0</v>
      </c>
      <c r="H53">
        <f>'Export Data'!Z53</f>
        <v>0</v>
      </c>
      <c r="I53">
        <f>'Export Data'!Y53</f>
        <v>0</v>
      </c>
      <c r="J53" s="79">
        <v>43832.663194444445</v>
      </c>
    </row>
    <row r="54" spans="1:10" x14ac:dyDescent="0.25">
      <c r="A54" t="str">
        <f>'Export Data'!X54&amp;", "&amp;'Export Data'!W54</f>
        <v xml:space="preserve">, </v>
      </c>
      <c r="B54" t="str">
        <f>IF('Export Data'!AT54="I will drive my scout, and I can drive other scouts TO camp.","DRIVE "&amp;'Export Data'!AU54,IF('Export Data'!AT54="I have arranged a ride for my scout TO camp..","Has Ride ("&amp;'Export Data'!AW54&amp;")",IF('Export Data'!AT54="I can drive ONLY my scout TO camp.","Has Ride (Family)",IF('Export Data'!AT54="Please find a ride for my scout TO camp.","Needs Ride",IF('Export Data'!AT54="My scout will drive themselves TO camp.","DRIVE (Self)","No Info")))))</f>
        <v>No Info</v>
      </c>
      <c r="C54" s="140" t="str">
        <f>IF('Export Data'!AX54="I will drive my scout, and I can drive other scouts HOME.","DRIVE "&amp;'Export Data'!AY54,IF('Export Data'!AX54="I have arranged a ride for my scout HOME.","Has Ride ("&amp;'Export Data'!BA54&amp;")",IF('Export Data'!AX54="I can drive ONLY my scout HOME.","Has Ride (Family)",IF('Export Data'!AX54="Please find a ride for my scout HOME.","Needs Ride",IF('Export Data'!AX54="My scout will drive themselves HOME.","DRIVE (Self)","No Info")))))</f>
        <v>No Info</v>
      </c>
      <c r="D54" s="141" t="str">
        <f>IF(NOT(ISBLANK('Export Data'!AV54)),"Drive to Camp: "&amp;'Export Data'!AV54&amp;CHAR(10),"")&amp;IF(NOT(ISBLANK('Export Data'!AZ54)),"Drive Home: "&amp;'Export Data'!AZ54,"")&amp; 'Export Data'!BI54</f>
        <v/>
      </c>
      <c r="E54" t="e">
        <f>IF(I54="179 Adult","Goat",VLOOKUP(A54,Contacts!$A$1:$F$103,3))</f>
        <v>#N/A</v>
      </c>
      <c r="F54" t="str">
        <f t="shared" si="1"/>
        <v xml:space="preserve">YY, </v>
      </c>
      <c r="G54">
        <f>'Export Data'!AA54</f>
        <v>0</v>
      </c>
      <c r="H54">
        <f>'Export Data'!Z54</f>
        <v>0</v>
      </c>
      <c r="I54">
        <f>'Export Data'!Y54</f>
        <v>0</v>
      </c>
      <c r="J54" s="79">
        <v>43832.663194444445</v>
      </c>
    </row>
    <row r="55" spans="1:10" x14ac:dyDescent="0.25">
      <c r="A55" t="str">
        <f>'Export Data'!X55&amp;", "&amp;'Export Data'!W55</f>
        <v xml:space="preserve">, </v>
      </c>
      <c r="B55" t="str">
        <f>IF('Export Data'!AT55="I will drive my scout, and I can drive other scouts TO camp.","DRIVE "&amp;'Export Data'!AU55,IF('Export Data'!AT55="I have arranged a ride for my scout TO camp..","Has Ride ("&amp;'Export Data'!AW55&amp;")",IF('Export Data'!AT55="I can drive ONLY my scout TO camp.","Has Ride (Family)",IF('Export Data'!AT55="Please find a ride for my scout TO camp.","Needs Ride",IF('Export Data'!AT55="My scout will drive themselves TO camp.","DRIVE (Self)","No Info")))))</f>
        <v>No Info</v>
      </c>
      <c r="C55" s="140" t="str">
        <f>IF('Export Data'!AX55="I will drive my scout, and I can drive other scouts HOME.","DRIVE "&amp;'Export Data'!AY55,IF('Export Data'!AX55="I have arranged a ride for my scout HOME.","Has Ride ("&amp;'Export Data'!BA55&amp;")",IF('Export Data'!AX55="I can drive ONLY my scout HOME.","Has Ride (Family)",IF('Export Data'!AX55="Please find a ride for my scout HOME.","Needs Ride",IF('Export Data'!AX55="My scout will drive themselves HOME.","DRIVE (Self)","No Info")))))</f>
        <v>No Info</v>
      </c>
      <c r="D55" s="141" t="str">
        <f>IF(NOT(ISBLANK('Export Data'!AV55)),"Drive to Camp: "&amp;'Export Data'!AV55&amp;CHAR(10),"")&amp;IF(NOT(ISBLANK('Export Data'!AZ55)),"Drive Home: "&amp;'Export Data'!AZ55,"")&amp; 'Export Data'!BI55</f>
        <v/>
      </c>
      <c r="E55" t="e">
        <f>IF(I55="179 Adult","Goat",VLOOKUP(A55,Contacts!$A$1:$F$103,3))</f>
        <v>#N/A</v>
      </c>
      <c r="F55" t="str">
        <f t="shared" si="1"/>
        <v xml:space="preserve">YY, </v>
      </c>
      <c r="G55">
        <f>'Export Data'!AA55</f>
        <v>0</v>
      </c>
      <c r="H55">
        <f>'Export Data'!Z55</f>
        <v>0</v>
      </c>
      <c r="I55">
        <f>'Export Data'!Y55</f>
        <v>0</v>
      </c>
      <c r="J55" s="79">
        <v>43832.663194444445</v>
      </c>
    </row>
    <row r="56" spans="1:10" x14ac:dyDescent="0.25">
      <c r="A56" t="str">
        <f>'Export Data'!X56&amp;", "&amp;'Export Data'!W56</f>
        <v xml:space="preserve">, </v>
      </c>
      <c r="B56" t="str">
        <f>IF('Export Data'!AT56="I will drive my scout, and I can drive other scouts TO camp.","DRIVE "&amp;'Export Data'!AU56,IF('Export Data'!AT56="I have arranged a ride for my scout TO camp..","Has Ride ("&amp;'Export Data'!AW56&amp;")",IF('Export Data'!AT56="I can drive ONLY my scout TO camp.","Has Ride (Family)",IF('Export Data'!AT56="Please find a ride for my scout TO camp.","Needs Ride",IF('Export Data'!AT56="My scout will drive themselves TO camp.","DRIVE (Self)","No Info")))))</f>
        <v>No Info</v>
      </c>
      <c r="C56" s="140" t="str">
        <f>IF('Export Data'!AX56="I will drive my scout, and I can drive other scouts HOME.","DRIVE "&amp;'Export Data'!AY56,IF('Export Data'!AX56="I have arranged a ride for my scout HOME.","Has Ride ("&amp;'Export Data'!BA56&amp;")",IF('Export Data'!AX56="I can drive ONLY my scout HOME.","Has Ride (Family)",IF('Export Data'!AX56="Please find a ride for my scout HOME.","Needs Ride",IF('Export Data'!AX56="My scout will drive themselves HOME.","DRIVE (Self)","No Info")))))</f>
        <v>No Info</v>
      </c>
      <c r="D56" s="141" t="str">
        <f>IF(NOT(ISBLANK('Export Data'!AV56)),"Drive to Camp: "&amp;'Export Data'!AV56&amp;CHAR(10),"")&amp;IF(NOT(ISBLANK('Export Data'!AZ56)),"Drive Home: "&amp;'Export Data'!AZ56,"")&amp; 'Export Data'!BI56</f>
        <v/>
      </c>
      <c r="E56" t="e">
        <f>IF(I56="179 Adult","Goat",VLOOKUP(A56,Contacts!$A$1:$F$103,3))</f>
        <v>#N/A</v>
      </c>
      <c r="F56" t="str">
        <f t="shared" si="1"/>
        <v xml:space="preserve">YY, </v>
      </c>
      <c r="G56">
        <f>'Export Data'!AA56</f>
        <v>0</v>
      </c>
      <c r="H56">
        <f>'Export Data'!Z56</f>
        <v>0</v>
      </c>
      <c r="I56">
        <f>'Export Data'!Y56</f>
        <v>0</v>
      </c>
      <c r="J56" s="79">
        <v>43832.663194444445</v>
      </c>
    </row>
    <row r="57" spans="1:10" x14ac:dyDescent="0.25">
      <c r="A57" t="str">
        <f>'Export Data'!X57&amp;", "&amp;'Export Data'!W57</f>
        <v xml:space="preserve">, </v>
      </c>
      <c r="B57" t="str">
        <f>IF('Export Data'!AT57="I will drive my scout, and I can drive other scouts TO camp.","DRIVE "&amp;'Export Data'!AU57,IF('Export Data'!AT57="I have arranged a ride for my scout TO camp..","Has Ride ("&amp;'Export Data'!AW57&amp;")",IF('Export Data'!AT57="I can drive ONLY my scout TO camp.","Has Ride (Family)",IF('Export Data'!AT57="Please find a ride for my scout TO camp.","Needs Ride",IF('Export Data'!AT57="My scout will drive themselves TO camp.","DRIVE (Self)","No Info")))))</f>
        <v>No Info</v>
      </c>
      <c r="C57" s="140" t="str">
        <f>IF('Export Data'!AX57="I will drive my scout, and I can drive other scouts HOME.","DRIVE "&amp;'Export Data'!AY57,IF('Export Data'!AX57="I have arranged a ride for my scout HOME.","Has Ride ("&amp;'Export Data'!BA57&amp;")",IF('Export Data'!AX57="I can drive ONLY my scout HOME.","Has Ride (Family)",IF('Export Data'!AX57="Please find a ride for my scout HOME.","Needs Ride",IF('Export Data'!AX57="My scout will drive themselves HOME.","DRIVE (Self)","No Info")))))</f>
        <v>No Info</v>
      </c>
      <c r="D57" s="141" t="str">
        <f>IF(NOT(ISBLANK('Export Data'!AV57)),"Drive to Camp: "&amp;'Export Data'!AV57&amp;CHAR(10),"")&amp;IF(NOT(ISBLANK('Export Data'!AZ57)),"Drive Home: "&amp;'Export Data'!AZ57,"")&amp; 'Export Data'!BI57</f>
        <v/>
      </c>
      <c r="E57" t="e">
        <f>IF(I57="179 Adult","Goat",VLOOKUP(A57,Contacts!$A$1:$F$103,3))</f>
        <v>#N/A</v>
      </c>
      <c r="F57" t="str">
        <f t="shared" si="1"/>
        <v xml:space="preserve">YY, </v>
      </c>
      <c r="G57">
        <f>'Export Data'!AA57</f>
        <v>0</v>
      </c>
      <c r="H57">
        <f>'Export Data'!Z57</f>
        <v>0</v>
      </c>
      <c r="I57">
        <f>'Export Data'!Y57</f>
        <v>0</v>
      </c>
      <c r="J57" s="79">
        <v>43832.663194444445</v>
      </c>
    </row>
    <row r="58" spans="1:10" x14ac:dyDescent="0.25">
      <c r="A58" t="str">
        <f>'Export Data'!X58&amp;", "&amp;'Export Data'!W58</f>
        <v xml:space="preserve">, </v>
      </c>
      <c r="B58" t="str">
        <f>IF('Export Data'!AT58="I will drive my scout, and I can drive other scouts TO camp.","DRIVE "&amp;'Export Data'!AU58,IF('Export Data'!AT58="I have arranged a ride for my scout TO camp..","Has Ride ("&amp;'Export Data'!AW58&amp;")",IF('Export Data'!AT58="I can drive ONLY my scout TO camp.","Has Ride (Family)",IF('Export Data'!AT58="Please find a ride for my scout TO camp.","Needs Ride",IF('Export Data'!AT58="My scout will drive themselves TO camp.","DRIVE (Self)","No Info")))))</f>
        <v>No Info</v>
      </c>
      <c r="C58" s="140" t="str">
        <f>IF('Export Data'!AX58="I will drive my scout, and I can drive other scouts HOME.","DRIVE "&amp;'Export Data'!AY58,IF('Export Data'!AX58="I have arranged a ride for my scout HOME.","Has Ride ("&amp;'Export Data'!BA58&amp;")",IF('Export Data'!AX58="I can drive ONLY my scout HOME.","Has Ride (Family)",IF('Export Data'!AX58="Please find a ride for my scout HOME.","Needs Ride",IF('Export Data'!AX58="My scout will drive themselves HOME.","DRIVE (Self)","No Info")))))</f>
        <v>No Info</v>
      </c>
      <c r="D58" s="141" t="str">
        <f>IF(NOT(ISBLANK('Export Data'!AV58)),"Drive to Camp: "&amp;'Export Data'!AV58&amp;CHAR(10),"")&amp;IF(NOT(ISBLANK('Export Data'!AZ58)),"Drive Home: "&amp;'Export Data'!AZ58,"")&amp; 'Export Data'!BI58</f>
        <v/>
      </c>
      <c r="E58" t="e">
        <f>IF(I58="179 Adult","Goat",VLOOKUP(A58,Contacts!$A$1:$F$103,3))</f>
        <v>#N/A</v>
      </c>
      <c r="F58" t="str">
        <f t="shared" si="1"/>
        <v xml:space="preserve">YY, </v>
      </c>
      <c r="G58">
        <f>'Export Data'!AA58</f>
        <v>0</v>
      </c>
      <c r="H58">
        <f>'Export Data'!Z58</f>
        <v>0</v>
      </c>
      <c r="I58">
        <f>'Export Data'!Y58</f>
        <v>0</v>
      </c>
      <c r="J58" s="79">
        <v>43832.663194444445</v>
      </c>
    </row>
    <row r="59" spans="1:10" x14ac:dyDescent="0.25">
      <c r="A59" t="str">
        <f>'Export Data'!X59&amp;", "&amp;'Export Data'!W59</f>
        <v xml:space="preserve">, </v>
      </c>
      <c r="B59" t="str">
        <f>IF('Export Data'!AT59="I will drive my scout, and I can drive other scouts TO camp.","DRIVE "&amp;'Export Data'!AU59,IF('Export Data'!AT59="I have arranged a ride for my scout TO camp..","Has Ride ("&amp;'Export Data'!AW59&amp;")",IF('Export Data'!AT59="I can drive ONLY my scout TO camp.","Has Ride (Family)",IF('Export Data'!AT59="Please find a ride for my scout TO camp.","Needs Ride",IF('Export Data'!AT59="My scout will drive themselves TO camp.","DRIVE (Self)","No Info")))))</f>
        <v>No Info</v>
      </c>
      <c r="C59" s="140" t="str">
        <f>IF('Export Data'!AX59="I will drive my scout, and I can drive other scouts HOME.","DRIVE "&amp;'Export Data'!AY59,IF('Export Data'!AX59="I have arranged a ride for my scout HOME.","Has Ride ("&amp;'Export Data'!BA59&amp;")",IF('Export Data'!AX59="I can drive ONLY my scout HOME.","Has Ride (Family)",IF('Export Data'!AX59="Please find a ride for my scout HOME.","Needs Ride",IF('Export Data'!AX59="My scout will drive themselves HOME.","DRIVE (Self)","No Info")))))</f>
        <v>No Info</v>
      </c>
      <c r="D59" s="141" t="str">
        <f>IF(NOT(ISBLANK('Export Data'!AV59)),"Drive to Camp: "&amp;'Export Data'!AV59&amp;CHAR(10),"")&amp;IF(NOT(ISBLANK('Export Data'!AZ59)),"Drive Home: "&amp;'Export Data'!AZ59,"")&amp; 'Export Data'!BI59</f>
        <v/>
      </c>
      <c r="E59" t="e">
        <f>IF(I59="179 Adult","Goat",VLOOKUP(A59,Contacts!$A$1:$F$103,3))</f>
        <v>#N/A</v>
      </c>
      <c r="F59" t="str">
        <f t="shared" si="1"/>
        <v xml:space="preserve">YY, </v>
      </c>
      <c r="G59">
        <f>'Export Data'!AA59</f>
        <v>0</v>
      </c>
      <c r="H59">
        <f>'Export Data'!Z59</f>
        <v>0</v>
      </c>
      <c r="I59">
        <f>'Export Data'!Y59</f>
        <v>0</v>
      </c>
      <c r="J59" s="79">
        <v>43832.663194444445</v>
      </c>
    </row>
    <row r="60" spans="1:10" x14ac:dyDescent="0.25">
      <c r="A60" t="str">
        <f>'Export Data'!X60&amp;", "&amp;'Export Data'!W60</f>
        <v xml:space="preserve">, </v>
      </c>
      <c r="B60" t="str">
        <f>IF('Export Data'!AT60="I will drive my scout, and I can drive other scouts TO camp.","DRIVE "&amp;'Export Data'!AU60,IF('Export Data'!AT60="I have arranged a ride for my scout TO camp..","Has Ride ("&amp;'Export Data'!AW60&amp;")",IF('Export Data'!AT60="I can drive ONLY my scout TO camp.","Has Ride (Family)",IF('Export Data'!AT60="Please find a ride for my scout TO camp.","Needs Ride",IF('Export Data'!AT60="My scout will drive themselves TO camp.","DRIVE (Self)","No Info")))))</f>
        <v>No Info</v>
      </c>
      <c r="C60" s="140" t="str">
        <f>IF('Export Data'!AX60="I will drive my scout, and I can drive other scouts HOME.","DRIVE "&amp;'Export Data'!AY60,IF('Export Data'!AX60="I have arranged a ride for my scout HOME.","Has Ride ("&amp;'Export Data'!BA60&amp;")",IF('Export Data'!AX60="I can drive ONLY my scout HOME.","Has Ride (Family)",IF('Export Data'!AX60="Please find a ride for my scout HOME.","Needs Ride",IF('Export Data'!AX60="My scout will drive themselves HOME.","DRIVE (Self)","No Info")))))</f>
        <v>No Info</v>
      </c>
      <c r="D60" s="141" t="str">
        <f>IF(NOT(ISBLANK('Export Data'!AV60)),"Drive to Camp: "&amp;'Export Data'!AV60&amp;CHAR(10),"")&amp;IF(NOT(ISBLANK('Export Data'!AZ60)),"Drive Home: "&amp;'Export Data'!AZ60,"")&amp; 'Export Data'!BI60</f>
        <v/>
      </c>
      <c r="E60" t="e">
        <f>IF(I60="179 Adult","Goat",VLOOKUP(A60,Contacts!$A$1:$F$103,3))</f>
        <v>#N/A</v>
      </c>
      <c r="F60" t="str">
        <f t="shared" si="1"/>
        <v xml:space="preserve">YY, </v>
      </c>
      <c r="G60">
        <f>'Export Data'!AA60</f>
        <v>0</v>
      </c>
      <c r="H60">
        <f>'Export Data'!Z60</f>
        <v>0</v>
      </c>
      <c r="I60">
        <f>'Export Data'!Y60</f>
        <v>0</v>
      </c>
      <c r="J60" s="79">
        <v>43832.663194444445</v>
      </c>
    </row>
    <row r="61" spans="1:10" x14ac:dyDescent="0.25">
      <c r="A61" t="str">
        <f>'Export Data'!X61&amp;", "&amp;'Export Data'!W61</f>
        <v xml:space="preserve">, </v>
      </c>
      <c r="B61" t="str">
        <f>IF('Export Data'!AT61="I will drive my scout, and I can drive other scouts TO camp.","DRIVE "&amp;'Export Data'!AU61,IF('Export Data'!AT61="I have arranged a ride for my scout TO camp..","Has Ride ("&amp;'Export Data'!AW61&amp;")",IF('Export Data'!AT61="I can drive ONLY my scout TO camp.","Has Ride (Family)",IF('Export Data'!AT61="Please find a ride for my scout TO camp.","Needs Ride",IF('Export Data'!AT61="My scout will drive themselves TO camp.","DRIVE (Self)","No Info")))))</f>
        <v>No Info</v>
      </c>
      <c r="C61" s="140" t="str">
        <f>IF('Export Data'!AX61="I will drive my scout, and I can drive other scouts HOME.","DRIVE "&amp;'Export Data'!AY61,IF('Export Data'!AX61="I have arranged a ride for my scout HOME.","Has Ride ("&amp;'Export Data'!BA61&amp;")",IF('Export Data'!AX61="I can drive ONLY my scout HOME.","Has Ride (Family)",IF('Export Data'!AX61="Please find a ride for my scout HOME.","Needs Ride",IF('Export Data'!AX61="My scout will drive themselves HOME.","DRIVE (Self)","No Info")))))</f>
        <v>No Info</v>
      </c>
      <c r="D61" s="141" t="str">
        <f>IF(NOT(ISBLANK('Export Data'!AV61)),"Drive to Camp: "&amp;'Export Data'!AV61&amp;CHAR(10),"")&amp;IF(NOT(ISBLANK('Export Data'!AZ61)),"Drive Home: "&amp;'Export Data'!AZ61,"")&amp; 'Export Data'!BI61</f>
        <v/>
      </c>
      <c r="E61" t="e">
        <f>IF(I61="179 Adult","Goat",VLOOKUP(A61,Contacts!$A$1:$F$103,3))</f>
        <v>#N/A</v>
      </c>
      <c r="F61" t="str">
        <f t="shared" si="1"/>
        <v xml:space="preserve">YY, </v>
      </c>
      <c r="G61">
        <f>'Export Data'!AA61</f>
        <v>0</v>
      </c>
      <c r="H61">
        <f>'Export Data'!Z61</f>
        <v>0</v>
      </c>
      <c r="I61">
        <f>'Export Data'!Y61</f>
        <v>0</v>
      </c>
      <c r="J61" s="79">
        <v>43832.663194444445</v>
      </c>
    </row>
    <row r="62" spans="1:10" x14ac:dyDescent="0.25">
      <c r="A62" t="str">
        <f>'Export Data'!X62&amp;", "&amp;'Export Data'!W62</f>
        <v xml:space="preserve">, </v>
      </c>
      <c r="B62" t="str">
        <f>IF('Export Data'!AT62="I will drive my scout, and I can drive other scouts TO camp.","DRIVE "&amp;'Export Data'!AU62,IF('Export Data'!AT62="I have arranged a ride for my scout TO camp..","Has Ride ("&amp;'Export Data'!AW62&amp;")",IF('Export Data'!AT62="I can drive ONLY my scout TO camp.","Has Ride (Family)",IF('Export Data'!AT62="Please find a ride for my scout TO camp.","Needs Ride",IF('Export Data'!AT62="My scout will drive themselves TO camp.","DRIVE (Self)","No Info")))))</f>
        <v>No Info</v>
      </c>
      <c r="C62" s="140" t="str">
        <f>IF('Export Data'!AX62="I will drive my scout, and I can drive other scouts HOME.","DRIVE "&amp;'Export Data'!AY62,IF('Export Data'!AX62="I have arranged a ride for my scout HOME.","Has Ride ("&amp;'Export Data'!BA62&amp;")",IF('Export Data'!AX62="I can drive ONLY my scout HOME.","Has Ride (Family)",IF('Export Data'!AX62="Please find a ride for my scout HOME.","Needs Ride",IF('Export Data'!AX62="My scout will drive themselves HOME.","DRIVE (Self)","No Info")))))</f>
        <v>No Info</v>
      </c>
      <c r="D62" s="141" t="str">
        <f>IF(NOT(ISBLANK('Export Data'!AV62)),"Drive to Camp: "&amp;'Export Data'!AV62&amp;CHAR(10),"")&amp;IF(NOT(ISBLANK('Export Data'!AZ62)),"Drive Home: "&amp;'Export Data'!AZ62,"")&amp; 'Export Data'!BI62</f>
        <v/>
      </c>
      <c r="E62" t="e">
        <f>IF(I62="179 Adult","Goat",VLOOKUP(A62,Contacts!$A$1:$F$103,3))</f>
        <v>#N/A</v>
      </c>
      <c r="F62" t="str">
        <f t="shared" si="1"/>
        <v xml:space="preserve">YY, </v>
      </c>
      <c r="G62">
        <f>'Export Data'!AA62</f>
        <v>0</v>
      </c>
      <c r="H62">
        <f>'Export Data'!Z62</f>
        <v>0</v>
      </c>
      <c r="I62">
        <f>'Export Data'!Y62</f>
        <v>0</v>
      </c>
      <c r="J62" s="79">
        <v>43832.663194444445</v>
      </c>
    </row>
    <row r="63" spans="1:10" x14ac:dyDescent="0.25">
      <c r="A63" t="str">
        <f>'Export Data'!X63&amp;", "&amp;'Export Data'!W63</f>
        <v xml:space="preserve">, </v>
      </c>
      <c r="B63" t="str">
        <f>IF('Export Data'!AT63="I will drive my scout, and I can drive other scouts TO camp.","DRIVE "&amp;'Export Data'!AU63,IF('Export Data'!AT63="I have arranged a ride for my scout TO camp..","Has Ride ("&amp;'Export Data'!AW63&amp;")",IF('Export Data'!AT63="I can drive ONLY my scout TO camp.","Has Ride (Family)",IF('Export Data'!AT63="Please find a ride for my scout TO camp.","Needs Ride",IF('Export Data'!AT63="My scout will drive themselves TO camp.","DRIVE (Self)","No Info")))))</f>
        <v>No Info</v>
      </c>
      <c r="C63" s="140" t="str">
        <f>IF('Export Data'!AX63="I will drive my scout, and I can drive other scouts HOME.","DRIVE "&amp;'Export Data'!AY63,IF('Export Data'!AX63="I have arranged a ride for my scout HOME.","Has Ride ("&amp;'Export Data'!BA63&amp;")",IF('Export Data'!AX63="I can drive ONLY my scout HOME.","Has Ride (Family)",IF('Export Data'!AX63="Please find a ride for my scout HOME.","Needs Ride",IF('Export Data'!AX63="My scout will drive themselves HOME.","DRIVE (Self)","No Info")))))</f>
        <v>No Info</v>
      </c>
      <c r="D63" s="141" t="str">
        <f>IF(NOT(ISBLANK('Export Data'!AV63)),"Drive to Camp: "&amp;'Export Data'!AV63&amp;CHAR(10),"")&amp;IF(NOT(ISBLANK('Export Data'!AZ63)),"Drive Home: "&amp;'Export Data'!AZ63,"")&amp; 'Export Data'!BI63</f>
        <v/>
      </c>
      <c r="E63" t="e">
        <f>IF(I63="179 Adult","Goat",VLOOKUP(A63,Contacts!$A$1:$F$103,3))</f>
        <v>#N/A</v>
      </c>
      <c r="F63" t="str">
        <f t="shared" si="1"/>
        <v xml:space="preserve">YY, </v>
      </c>
      <c r="G63">
        <f>'Export Data'!AA63</f>
        <v>0</v>
      </c>
      <c r="H63">
        <f>'Export Data'!Z63</f>
        <v>0</v>
      </c>
      <c r="I63">
        <f>'Export Data'!Y63</f>
        <v>0</v>
      </c>
      <c r="J63" s="79">
        <v>43832.663194444445</v>
      </c>
    </row>
    <row r="64" spans="1:10" x14ac:dyDescent="0.25">
      <c r="A64" t="str">
        <f>'Export Data'!X64&amp;", "&amp;'Export Data'!W64</f>
        <v xml:space="preserve">, </v>
      </c>
      <c r="B64" t="str">
        <f>IF('Export Data'!AT64="I will drive my scout, and I can drive other scouts TO camp.","DRIVE "&amp;'Export Data'!AU64,IF('Export Data'!AT64="I have arranged a ride for my scout TO camp..","Has Ride ("&amp;'Export Data'!AW64&amp;")",IF('Export Data'!AT64="I can drive ONLY my scout TO camp.","Has Ride (Family)",IF('Export Data'!AT64="Please find a ride for my scout TO camp.","Needs Ride",IF('Export Data'!AT64="My scout will drive themselves TO camp.","DRIVE (Self)","No Info")))))</f>
        <v>No Info</v>
      </c>
      <c r="C64" s="140" t="str">
        <f>IF('Export Data'!AX64="I will drive my scout, and I can drive other scouts HOME.","DRIVE "&amp;'Export Data'!AY64,IF('Export Data'!AX64="I have arranged a ride for my scout HOME.","Has Ride ("&amp;'Export Data'!BA64&amp;")",IF('Export Data'!AX64="I can drive ONLY my scout HOME.","Has Ride (Family)",IF('Export Data'!AX64="Please find a ride for my scout HOME.","Needs Ride",IF('Export Data'!AX64="My scout will drive themselves HOME.","DRIVE (Self)","No Info")))))</f>
        <v>No Info</v>
      </c>
      <c r="D64" s="141" t="str">
        <f>IF(NOT(ISBLANK('Export Data'!AV64)),"Drive to Camp: "&amp;'Export Data'!AV64&amp;CHAR(10),"")&amp;IF(NOT(ISBLANK('Export Data'!AZ64)),"Drive Home: "&amp;'Export Data'!AZ64,"")&amp; 'Export Data'!BI64</f>
        <v/>
      </c>
      <c r="E64" t="e">
        <f>IF(I64="179 Adult","Goat",VLOOKUP(A64,Contacts!$A$1:$F$103,3))</f>
        <v>#N/A</v>
      </c>
      <c r="F64" t="str">
        <f t="shared" si="1"/>
        <v xml:space="preserve">YY, </v>
      </c>
      <c r="G64">
        <f>'Export Data'!AA64</f>
        <v>0</v>
      </c>
      <c r="H64">
        <f>'Export Data'!Z64</f>
        <v>0</v>
      </c>
      <c r="I64">
        <f>'Export Data'!Y64</f>
        <v>0</v>
      </c>
      <c r="J64" s="79">
        <v>43832.663194444445</v>
      </c>
    </row>
    <row r="65" spans="1:10" x14ac:dyDescent="0.25">
      <c r="A65" t="str">
        <f>'Export Data'!X65&amp;", "&amp;'Export Data'!W65</f>
        <v xml:space="preserve">, </v>
      </c>
      <c r="B65" t="str">
        <f>IF('Export Data'!AT65="I will drive my scout, and I can drive other scouts TO camp.","DRIVE "&amp;'Export Data'!AU65,IF('Export Data'!AT65="I have arranged a ride for my scout TO camp..","Has Ride ("&amp;'Export Data'!AW65&amp;")",IF('Export Data'!AT65="I can drive ONLY my scout TO camp.","Has Ride (Family)",IF('Export Data'!AT65="Please find a ride for my scout TO camp.","Needs Ride",IF('Export Data'!AT65="My scout will drive themselves TO camp.","DRIVE (Self)","No Info")))))</f>
        <v>No Info</v>
      </c>
      <c r="C65" s="140" t="str">
        <f>IF('Export Data'!AX65="I will drive my scout, and I can drive other scouts HOME.","DRIVE "&amp;'Export Data'!AY65,IF('Export Data'!AX65="I have arranged a ride for my scout HOME.","Has Ride ("&amp;'Export Data'!BA65&amp;")",IF('Export Data'!AX65="I can drive ONLY my scout HOME.","Has Ride (Family)",IF('Export Data'!AX65="Please find a ride for my scout HOME.","Needs Ride",IF('Export Data'!AX65="My scout will drive themselves HOME.","DRIVE (Self)","No Info")))))</f>
        <v>No Info</v>
      </c>
      <c r="D65" s="141" t="str">
        <f>IF(NOT(ISBLANK('Export Data'!AV65)),"Drive to Camp: "&amp;'Export Data'!AV65&amp;CHAR(10),"")&amp;IF(NOT(ISBLANK('Export Data'!AZ65)),"Drive Home: "&amp;'Export Data'!AZ65,"")&amp; 'Export Data'!BI65</f>
        <v/>
      </c>
      <c r="E65" t="e">
        <f>IF(I65="179 Adult","Goat",VLOOKUP(A65,Contacts!$A$1:$F$103,3))</f>
        <v>#N/A</v>
      </c>
      <c r="F65" t="str">
        <f t="shared" si="1"/>
        <v xml:space="preserve">YY, </v>
      </c>
      <c r="G65">
        <f>'Export Data'!AA65</f>
        <v>0</v>
      </c>
      <c r="H65">
        <f>'Export Data'!Z65</f>
        <v>0</v>
      </c>
      <c r="I65">
        <f>'Export Data'!Y65</f>
        <v>0</v>
      </c>
      <c r="J65" s="79">
        <v>43832.663194444445</v>
      </c>
    </row>
    <row r="66" spans="1:10" x14ac:dyDescent="0.25">
      <c r="A66" t="str">
        <f>'Export Data'!X66&amp;", "&amp;'Export Data'!W66</f>
        <v xml:space="preserve">, </v>
      </c>
      <c r="B66" t="str">
        <f>IF('Export Data'!AT66="I will drive my scout, and I can drive other scouts TO camp.","DRIVE "&amp;'Export Data'!AU66,IF('Export Data'!AT66="I have arranged a ride for my scout TO camp..","Has Ride ("&amp;'Export Data'!AW66&amp;")",IF('Export Data'!AT66="I can drive ONLY my scout TO camp.","Has Ride (Family)",IF('Export Data'!AT66="Please find a ride for my scout TO camp.","Needs Ride",IF('Export Data'!AT66="My scout will drive themselves TO camp.","DRIVE (Self)","No Info")))))</f>
        <v>No Info</v>
      </c>
      <c r="C66" s="140" t="str">
        <f>IF('Export Data'!AX66="I will drive my scout, and I can drive other scouts HOME.","DRIVE "&amp;'Export Data'!AY66,IF('Export Data'!AX66="I have arranged a ride for my scout HOME.","Has Ride ("&amp;'Export Data'!BA66&amp;")",IF('Export Data'!AX66="I can drive ONLY my scout HOME.","Has Ride (Family)",IF('Export Data'!AX66="Please find a ride for my scout HOME.","Needs Ride",IF('Export Data'!AX66="My scout will drive themselves HOME.","DRIVE (Self)","No Info")))))</f>
        <v>No Info</v>
      </c>
      <c r="D66" s="141" t="str">
        <f>IF(NOT(ISBLANK('Export Data'!AV66)),"Drive to Camp: "&amp;'Export Data'!AV66&amp;CHAR(10),"")&amp;IF(NOT(ISBLANK('Export Data'!AZ66)),"Drive Home: "&amp;'Export Data'!AZ66,"")&amp; 'Export Data'!BI66</f>
        <v/>
      </c>
      <c r="E66" t="e">
        <f>IF(I66="179 Adult","Goat",VLOOKUP(A66,Contacts!$A$1:$F$103,3))</f>
        <v>#N/A</v>
      </c>
      <c r="F66" t="str">
        <f t="shared" si="1"/>
        <v xml:space="preserve">YY, </v>
      </c>
      <c r="G66">
        <f>'Export Data'!AA66</f>
        <v>0</v>
      </c>
      <c r="H66">
        <f>'Export Data'!Z66</f>
        <v>0</v>
      </c>
      <c r="I66">
        <f>'Export Data'!Y66</f>
        <v>0</v>
      </c>
      <c r="J66" s="79">
        <v>43832.663194444445</v>
      </c>
    </row>
    <row r="67" spans="1:10" x14ac:dyDescent="0.25">
      <c r="A67" t="str">
        <f>'Export Data'!X67&amp;", "&amp;'Export Data'!W67</f>
        <v xml:space="preserve">, </v>
      </c>
      <c r="B67" t="str">
        <f>IF('Export Data'!AT67="I will drive my scout, and I can drive other scouts TO camp.","DRIVE "&amp;'Export Data'!AU67,IF('Export Data'!AT67="I have arranged a ride for my scout TO camp..","Has Ride ("&amp;'Export Data'!AW67&amp;")",IF('Export Data'!AT67="I can drive ONLY my scout TO camp.","Has Ride (Family)",IF('Export Data'!AT67="Please find a ride for my scout TO camp.","Needs Ride",IF('Export Data'!AT67="My scout will drive themselves TO camp.","DRIVE (Self)","No Info")))))</f>
        <v>No Info</v>
      </c>
      <c r="C67" s="140" t="str">
        <f>IF('Export Data'!AX67="I will drive my scout, and I can drive other scouts HOME.","DRIVE "&amp;'Export Data'!AY67,IF('Export Data'!AX67="I have arranged a ride for my scout HOME.","Has Ride ("&amp;'Export Data'!BA67&amp;")",IF('Export Data'!AX67="I can drive ONLY my scout HOME.","Has Ride (Family)",IF('Export Data'!AX67="Please find a ride for my scout HOME.","Needs Ride",IF('Export Data'!AX67="My scout will drive themselves HOME.","DRIVE (Self)","No Info")))))</f>
        <v>No Info</v>
      </c>
      <c r="D67" s="141" t="str">
        <f>IF(NOT(ISBLANK('Export Data'!AV67)),"Drive to Camp: "&amp;'Export Data'!AV67&amp;CHAR(10),"")&amp;IF(NOT(ISBLANK('Export Data'!AZ67)),"Drive Home: "&amp;'Export Data'!AZ67,"")&amp; 'Export Data'!BI67</f>
        <v/>
      </c>
      <c r="E67" t="e">
        <f>IF(I67="179 Adult","Goat",VLOOKUP(A67,Contacts!$A$1:$F$103,3))</f>
        <v>#N/A</v>
      </c>
      <c r="F67" t="str">
        <f t="shared" ref="F67:F124" si="2">IF(I67="179 Adult","AA"&amp;LEFT(A67,3),IF(I67="179 Sibling","SS"&amp;LEFT(A67,3),"YY"&amp;LEFT(A67,3)))</f>
        <v xml:space="preserve">YY, </v>
      </c>
      <c r="G67">
        <f>'Export Data'!AA67</f>
        <v>0</v>
      </c>
      <c r="H67">
        <f>'Export Data'!Z67</f>
        <v>0</v>
      </c>
      <c r="I67">
        <f>'Export Data'!Y67</f>
        <v>0</v>
      </c>
      <c r="J67" s="79">
        <v>43832.663194444445</v>
      </c>
    </row>
    <row r="68" spans="1:10" x14ac:dyDescent="0.25">
      <c r="A68" t="str">
        <f>'Export Data'!X68&amp;", "&amp;'Export Data'!W68</f>
        <v xml:space="preserve">, </v>
      </c>
      <c r="B68" t="str">
        <f>IF('Export Data'!AT68="I will drive my scout, and I can drive other scouts TO camp.","DRIVE "&amp;'Export Data'!AU68,IF('Export Data'!AT68="I have arranged a ride for my scout TO camp..","Has Ride ("&amp;'Export Data'!AW68&amp;")",IF('Export Data'!AT68="I can drive ONLY my scout TO camp.","Has Ride (Family)",IF('Export Data'!AT68="Please find a ride for my scout TO camp.","Needs Ride",IF('Export Data'!AT68="My scout will drive themselves TO camp.","DRIVE (Self)","No Info")))))</f>
        <v>No Info</v>
      </c>
      <c r="C68" s="140" t="str">
        <f>IF('Export Data'!AX68="I will drive my scout, and I can drive other scouts HOME.","DRIVE "&amp;'Export Data'!AY68,IF('Export Data'!AX68="I have arranged a ride for my scout HOME.","Has Ride ("&amp;'Export Data'!BA68&amp;")",IF('Export Data'!AX68="I can drive ONLY my scout HOME.","Has Ride (Family)",IF('Export Data'!AX68="Please find a ride for my scout HOME.","Needs Ride",IF('Export Data'!AX68="My scout will drive themselves HOME.","DRIVE (Self)","No Info")))))</f>
        <v>No Info</v>
      </c>
      <c r="D68" s="141" t="str">
        <f>IF(NOT(ISBLANK('Export Data'!AV68)),"Drive to Camp: "&amp;'Export Data'!AV68&amp;CHAR(10),"")&amp;IF(NOT(ISBLANK('Export Data'!AZ68)),"Drive Home: "&amp;'Export Data'!AZ68,"")&amp; 'Export Data'!BI68</f>
        <v/>
      </c>
      <c r="E68" t="e">
        <f>IF(I68="179 Adult","Goat",VLOOKUP(A68,Contacts!$A$1:$F$103,3))</f>
        <v>#N/A</v>
      </c>
      <c r="F68" t="str">
        <f t="shared" si="2"/>
        <v xml:space="preserve">YY, </v>
      </c>
      <c r="G68">
        <f>'Export Data'!AA68</f>
        <v>0</v>
      </c>
      <c r="H68">
        <f>'Export Data'!Z68</f>
        <v>0</v>
      </c>
      <c r="I68">
        <f>'Export Data'!Y68</f>
        <v>0</v>
      </c>
      <c r="J68" s="79">
        <v>43832.663194444445</v>
      </c>
    </row>
    <row r="69" spans="1:10" x14ac:dyDescent="0.25">
      <c r="A69" t="str">
        <f>'Export Data'!X69&amp;", "&amp;'Export Data'!W69</f>
        <v xml:space="preserve">, </v>
      </c>
      <c r="B69" t="str">
        <f>IF('Export Data'!AT69="I will drive my scout, and I can drive other scouts TO camp.","DRIVE "&amp;'Export Data'!AU69,IF('Export Data'!AT69="I have arranged a ride for my scout TO camp..","Has Ride ("&amp;'Export Data'!AW69&amp;")",IF('Export Data'!AT69="I can drive ONLY my scout TO camp.","Has Ride (Family)",IF('Export Data'!AT69="Please find a ride for my scout TO camp.","Needs Ride",IF('Export Data'!AT69="My scout will drive themselves TO camp.","DRIVE (Self)","No Info")))))</f>
        <v>No Info</v>
      </c>
      <c r="C69" s="140" t="str">
        <f>IF('Export Data'!AX69="I will drive my scout, and I can drive other scouts HOME.","DRIVE "&amp;'Export Data'!AY69,IF('Export Data'!AX69="I have arranged a ride for my scout HOME.","Has Ride ("&amp;'Export Data'!BA69&amp;")",IF('Export Data'!AX69="I can drive ONLY my scout HOME.","Has Ride (Family)",IF('Export Data'!AX69="Please find a ride for my scout HOME.","Needs Ride",IF('Export Data'!AX69="My scout will drive themselves HOME.","DRIVE (Self)","No Info")))))</f>
        <v>No Info</v>
      </c>
      <c r="D69" s="141" t="str">
        <f>IF(NOT(ISBLANK('Export Data'!AV69)),"Drive to Camp: "&amp;'Export Data'!AV69&amp;CHAR(10),"")&amp;IF(NOT(ISBLANK('Export Data'!AZ69)),"Drive Home: "&amp;'Export Data'!AZ69,"")&amp; 'Export Data'!BI69</f>
        <v/>
      </c>
      <c r="E69" t="e">
        <f>IF(I69="179 Adult","Goat",VLOOKUP(A69,Contacts!$A$1:$F$103,3))</f>
        <v>#N/A</v>
      </c>
      <c r="F69" t="str">
        <f t="shared" si="2"/>
        <v xml:space="preserve">YY, </v>
      </c>
      <c r="G69">
        <f>'Export Data'!AA69</f>
        <v>0</v>
      </c>
      <c r="H69">
        <f>'Export Data'!Z69</f>
        <v>0</v>
      </c>
      <c r="I69">
        <f>'Export Data'!Y69</f>
        <v>0</v>
      </c>
      <c r="J69" s="79">
        <v>43832.663194444445</v>
      </c>
    </row>
    <row r="70" spans="1:10" x14ac:dyDescent="0.25">
      <c r="A70" t="str">
        <f>'Export Data'!X70&amp;", "&amp;'Export Data'!W70</f>
        <v xml:space="preserve">, </v>
      </c>
      <c r="B70" t="str">
        <f>IF('Export Data'!AT70="I will drive my scout, and I can drive other scouts TO camp.","DRIVE "&amp;'Export Data'!AU70,IF('Export Data'!AT70="I have arranged a ride for my scout TO camp..","Has Ride ("&amp;'Export Data'!AW70&amp;")",IF('Export Data'!AT70="I can drive ONLY my scout TO camp.","Has Ride (Family)",IF('Export Data'!AT70="Please find a ride for my scout TO camp.","Needs Ride",IF('Export Data'!AT70="My scout will drive themselves TO camp.","DRIVE (Self)","No Info")))))</f>
        <v>No Info</v>
      </c>
      <c r="C70" s="140" t="str">
        <f>IF('Export Data'!AX70="I will drive my scout, and I can drive other scouts HOME.","DRIVE "&amp;'Export Data'!AY70,IF('Export Data'!AX70="I have arranged a ride for my scout HOME.","Has Ride ("&amp;'Export Data'!BA70&amp;")",IF('Export Data'!AX70="I can drive ONLY my scout HOME.","Has Ride (Family)",IF('Export Data'!AX70="Please find a ride for my scout HOME.","Needs Ride",IF('Export Data'!AX70="My scout will drive themselves HOME.","DRIVE (Self)","No Info")))))</f>
        <v>No Info</v>
      </c>
      <c r="D70" s="141" t="str">
        <f>IF(NOT(ISBLANK('Export Data'!AV70)),"Drive to Camp: "&amp;'Export Data'!AV70&amp;CHAR(10),"")&amp;IF(NOT(ISBLANK('Export Data'!AZ70)),"Drive Home: "&amp;'Export Data'!AZ70,"")&amp; 'Export Data'!BI70</f>
        <v/>
      </c>
      <c r="E70" t="e">
        <f>IF(I70="179 Adult","Goat",VLOOKUP(A70,Contacts!$A$1:$F$103,3))</f>
        <v>#N/A</v>
      </c>
      <c r="F70" t="str">
        <f t="shared" si="2"/>
        <v xml:space="preserve">YY, </v>
      </c>
      <c r="G70">
        <f>'Export Data'!AA70</f>
        <v>0</v>
      </c>
      <c r="H70">
        <f>'Export Data'!Z70</f>
        <v>0</v>
      </c>
      <c r="I70">
        <f>'Export Data'!Y70</f>
        <v>0</v>
      </c>
      <c r="J70" s="79">
        <v>43832.663194444445</v>
      </c>
    </row>
    <row r="71" spans="1:10" x14ac:dyDescent="0.25">
      <c r="A71" t="str">
        <f>'Export Data'!X71&amp;", "&amp;'Export Data'!W71</f>
        <v xml:space="preserve">, </v>
      </c>
      <c r="B71" t="str">
        <f>IF('Export Data'!AT71="I will drive my scout, and I can drive other scouts TO camp.","DRIVE "&amp;'Export Data'!AU71,IF('Export Data'!AT71="I have arranged a ride for my scout TO camp..","Has Ride ("&amp;'Export Data'!AW71&amp;")",IF('Export Data'!AT71="I can drive ONLY my scout TO camp.","Has Ride (Family)",IF('Export Data'!AT71="Please find a ride for my scout TO camp.","Needs Ride",IF('Export Data'!AT71="My scout will drive themselves TO camp.","DRIVE (Self)","No Info")))))</f>
        <v>No Info</v>
      </c>
      <c r="C71" s="140" t="str">
        <f>IF('Export Data'!AX71="I will drive my scout, and I can drive other scouts HOME.","DRIVE "&amp;'Export Data'!AY71,IF('Export Data'!AX71="I have arranged a ride for my scout HOME.","Has Ride ("&amp;'Export Data'!BA71&amp;")",IF('Export Data'!AX71="I can drive ONLY my scout HOME.","Has Ride (Family)",IF('Export Data'!AX71="Please find a ride for my scout HOME.","Needs Ride",IF('Export Data'!AX71="My scout will drive themselves HOME.","DRIVE (Self)","No Info")))))</f>
        <v>No Info</v>
      </c>
      <c r="D71" s="141" t="str">
        <f>IF(NOT(ISBLANK('Export Data'!AV71)),"Drive to Camp: "&amp;'Export Data'!AV71&amp;CHAR(10),"")&amp;IF(NOT(ISBLANK('Export Data'!AZ71)),"Drive Home: "&amp;'Export Data'!AZ71,"")&amp; 'Export Data'!BI71</f>
        <v/>
      </c>
      <c r="E71" t="e">
        <f>IF(I71="179 Adult","Goat",VLOOKUP(A71,Contacts!$A$1:$F$103,3))</f>
        <v>#N/A</v>
      </c>
      <c r="F71" t="str">
        <f t="shared" si="2"/>
        <v xml:space="preserve">YY, </v>
      </c>
      <c r="G71">
        <f>'Export Data'!AA71</f>
        <v>0</v>
      </c>
      <c r="H71">
        <f>'Export Data'!Z71</f>
        <v>0</v>
      </c>
      <c r="I71">
        <f>'Export Data'!Y71</f>
        <v>0</v>
      </c>
      <c r="J71" s="79">
        <v>43832.663194444445</v>
      </c>
    </row>
    <row r="72" spans="1:10" x14ac:dyDescent="0.25">
      <c r="A72" t="str">
        <f>'Export Data'!X72&amp;", "&amp;'Export Data'!W72</f>
        <v xml:space="preserve">, </v>
      </c>
      <c r="B72" t="str">
        <f>IF('Export Data'!AT72="I will drive my scout, and I can drive other scouts TO camp.","DRIVE "&amp;'Export Data'!AU72,IF('Export Data'!AT72="I have arranged a ride for my scout TO camp..","Has Ride ("&amp;'Export Data'!AW72&amp;")",IF('Export Data'!AT72="I can drive ONLY my scout TO camp.","Has Ride (Family)",IF('Export Data'!AT72="Please find a ride for my scout TO camp.","Needs Ride",IF('Export Data'!AT72="My scout will drive themselves TO camp.","DRIVE (Self)","No Info")))))</f>
        <v>No Info</v>
      </c>
      <c r="C72" s="140" t="str">
        <f>IF('Export Data'!AX72="I will drive my scout, and I can drive other scouts HOME.","DRIVE "&amp;'Export Data'!AY72,IF('Export Data'!AX72="I have arranged a ride for my scout HOME.","Has Ride ("&amp;'Export Data'!BA72&amp;")",IF('Export Data'!AX72="I can drive ONLY my scout HOME.","Has Ride (Family)",IF('Export Data'!AX72="Please find a ride for my scout HOME.","Needs Ride",IF('Export Data'!AX72="My scout will drive themselves HOME.","DRIVE (Self)","No Info")))))</f>
        <v>No Info</v>
      </c>
      <c r="D72" s="141" t="str">
        <f>IF(NOT(ISBLANK('Export Data'!AV72)),"Drive to Camp: "&amp;'Export Data'!AV72&amp;CHAR(10),"")&amp;IF(NOT(ISBLANK('Export Data'!AZ72)),"Drive Home: "&amp;'Export Data'!AZ72,"")&amp; 'Export Data'!BI72</f>
        <v/>
      </c>
      <c r="E72" t="e">
        <f>IF(I72="179 Adult","Goat",VLOOKUP(A72,Contacts!$A$1:$F$103,3))</f>
        <v>#N/A</v>
      </c>
      <c r="F72" t="str">
        <f t="shared" si="2"/>
        <v xml:space="preserve">YY, </v>
      </c>
      <c r="G72">
        <f>'Export Data'!AA72</f>
        <v>0</v>
      </c>
      <c r="H72">
        <f>'Export Data'!Z72</f>
        <v>0</v>
      </c>
      <c r="I72">
        <f>'Export Data'!Y72</f>
        <v>0</v>
      </c>
      <c r="J72" s="79">
        <v>43832.663194444445</v>
      </c>
    </row>
    <row r="73" spans="1:10" x14ac:dyDescent="0.25">
      <c r="A73" t="str">
        <f>'Export Data'!X73&amp;", "&amp;'Export Data'!W73</f>
        <v xml:space="preserve">, </v>
      </c>
      <c r="B73" t="str">
        <f>IF('Export Data'!AT73="I will drive my scout, and I can drive other scouts TO camp.","DRIVE "&amp;'Export Data'!AU73,IF('Export Data'!AT73="I have arranged a ride for my scout TO camp..","Has Ride ("&amp;'Export Data'!AW73&amp;")",IF('Export Data'!AT73="I can drive ONLY my scout TO camp.","Has Ride (Family)",IF('Export Data'!AT73="Please find a ride for my scout TO camp.","Needs Ride",IF('Export Data'!AT73="My scout will drive themselves TO camp.","DRIVE (Self)","No Info")))))</f>
        <v>No Info</v>
      </c>
      <c r="C73" s="140" t="str">
        <f>IF('Export Data'!AX73="I will drive my scout, and I can drive other scouts HOME.","DRIVE "&amp;'Export Data'!AY73,IF('Export Data'!AX73="I have arranged a ride for my scout HOME.","Has Ride ("&amp;'Export Data'!BA73&amp;")",IF('Export Data'!AX73="I can drive ONLY my scout HOME.","Has Ride (Family)",IF('Export Data'!AX73="Please find a ride for my scout HOME.","Needs Ride",IF('Export Data'!AX73="My scout will drive themselves HOME.","DRIVE (Self)","No Info")))))</f>
        <v>No Info</v>
      </c>
      <c r="D73" s="141" t="str">
        <f>IF(NOT(ISBLANK('Export Data'!AV73)),"Drive to Camp: "&amp;'Export Data'!AV73&amp;CHAR(10),"")&amp;IF(NOT(ISBLANK('Export Data'!AZ73)),"Drive Home: "&amp;'Export Data'!AZ73,"")&amp; 'Export Data'!BI73</f>
        <v/>
      </c>
      <c r="E73" t="e">
        <f>IF(I73="179 Adult","Goat",VLOOKUP(A73,Contacts!$A$1:$F$103,3))</f>
        <v>#N/A</v>
      </c>
      <c r="F73" t="str">
        <f t="shared" si="2"/>
        <v xml:space="preserve">YY, </v>
      </c>
      <c r="G73">
        <f>'Export Data'!AA73</f>
        <v>0</v>
      </c>
      <c r="H73">
        <f>'Export Data'!Z73</f>
        <v>0</v>
      </c>
      <c r="I73">
        <f>'Export Data'!Y73</f>
        <v>0</v>
      </c>
      <c r="J73" s="79">
        <v>43832.663194444445</v>
      </c>
    </row>
    <row r="74" spans="1:10" x14ac:dyDescent="0.25">
      <c r="A74" t="str">
        <f>'Export Data'!X74&amp;", "&amp;'Export Data'!W74</f>
        <v xml:space="preserve">, </v>
      </c>
      <c r="B74" t="str">
        <f>IF('Export Data'!AT74="I will drive my scout, and I can drive other scouts TO camp.","DRIVE "&amp;'Export Data'!AU74,IF('Export Data'!AT74="I have arranged a ride for my scout TO camp..","Has Ride ("&amp;'Export Data'!AW74&amp;")",IF('Export Data'!AT74="I can drive ONLY my scout TO camp.","Has Ride (Family)",IF('Export Data'!AT74="Please find a ride for my scout TO camp.","Needs Ride",IF('Export Data'!AT74="My scout will drive themselves TO camp.","DRIVE (Self)","No Info")))))</f>
        <v>No Info</v>
      </c>
      <c r="C74" s="140" t="str">
        <f>IF('Export Data'!AX74="I will drive my scout, and I can drive other scouts HOME.","DRIVE "&amp;'Export Data'!AY74,IF('Export Data'!AX74="I have arranged a ride for my scout HOME.","Has Ride ("&amp;'Export Data'!BA74&amp;")",IF('Export Data'!AX74="I can drive ONLY my scout HOME.","Has Ride (Family)",IF('Export Data'!AX74="Please find a ride for my scout HOME.","Needs Ride",IF('Export Data'!AX74="My scout will drive themselves HOME.","DRIVE (Self)","No Info")))))</f>
        <v>No Info</v>
      </c>
      <c r="D74" s="141" t="str">
        <f>IF(NOT(ISBLANK('Export Data'!AV74)),"Drive to Camp: "&amp;'Export Data'!AV74&amp;CHAR(10),"")&amp;IF(NOT(ISBLANK('Export Data'!AZ74)),"Drive Home: "&amp;'Export Data'!AZ74,"")&amp; 'Export Data'!BI74</f>
        <v/>
      </c>
      <c r="E74" t="e">
        <f>IF(I74="179 Adult","Goat",VLOOKUP(A74,Contacts!$A$1:$F$103,3))</f>
        <v>#N/A</v>
      </c>
      <c r="F74" t="str">
        <f t="shared" si="2"/>
        <v xml:space="preserve">YY, </v>
      </c>
      <c r="G74">
        <f>'Export Data'!AA74</f>
        <v>0</v>
      </c>
      <c r="H74">
        <f>'Export Data'!Z74</f>
        <v>0</v>
      </c>
      <c r="I74">
        <f>'Export Data'!Y74</f>
        <v>0</v>
      </c>
      <c r="J74" s="79">
        <v>43832.663194444445</v>
      </c>
    </row>
    <row r="75" spans="1:10" x14ac:dyDescent="0.25">
      <c r="A75" t="str">
        <f>'Export Data'!X75&amp;", "&amp;'Export Data'!W75</f>
        <v xml:space="preserve">, </v>
      </c>
      <c r="B75" t="str">
        <f>IF('Export Data'!AT75="I will drive my scout, and I can drive other scouts TO camp.","DRIVE "&amp;'Export Data'!AU75,IF('Export Data'!AT75="I have arranged a ride for my scout TO camp..","Has Ride ("&amp;'Export Data'!AW75&amp;")",IF('Export Data'!AT75="I can drive ONLY my scout TO camp.","Has Ride (Family)",IF('Export Data'!AT75="Please find a ride for my scout TO camp.","Needs Ride",IF('Export Data'!AT75="My scout will drive themselves TO camp.","DRIVE (Self)","No Info")))))</f>
        <v>No Info</v>
      </c>
      <c r="C75" s="140" t="str">
        <f>IF('Export Data'!AX75="I will drive my scout, and I can drive other scouts HOME.","DRIVE "&amp;'Export Data'!AY75,IF('Export Data'!AX75="I have arranged a ride for my scout HOME.","Has Ride ("&amp;'Export Data'!BA75&amp;")",IF('Export Data'!AX75="I can drive ONLY my scout HOME.","Has Ride (Family)",IF('Export Data'!AX75="Please find a ride for my scout HOME.","Needs Ride",IF('Export Data'!AX75="My scout will drive themselves HOME.","DRIVE (Self)","No Info")))))</f>
        <v>No Info</v>
      </c>
      <c r="D75" s="141" t="str">
        <f>IF(NOT(ISBLANK('Export Data'!AV75)),"Drive to Camp: "&amp;'Export Data'!AV75&amp;CHAR(10),"")&amp;IF(NOT(ISBLANK('Export Data'!AZ75)),"Drive Home: "&amp;'Export Data'!AZ75,"")&amp; 'Export Data'!BI75</f>
        <v/>
      </c>
      <c r="E75" t="e">
        <f>IF(I75="179 Adult","Goat",VLOOKUP(A75,Contacts!$A$1:$F$103,3))</f>
        <v>#N/A</v>
      </c>
      <c r="F75" t="str">
        <f t="shared" si="2"/>
        <v xml:space="preserve">YY, </v>
      </c>
      <c r="G75">
        <f>'Export Data'!AA75</f>
        <v>0</v>
      </c>
      <c r="H75">
        <f>'Export Data'!Z75</f>
        <v>0</v>
      </c>
      <c r="I75">
        <f>'Export Data'!Y75</f>
        <v>0</v>
      </c>
      <c r="J75" s="79">
        <v>43832.663194444445</v>
      </c>
    </row>
    <row r="76" spans="1:10" x14ac:dyDescent="0.25">
      <c r="A76" t="str">
        <f>'Export Data'!X76&amp;", "&amp;'Export Data'!W76</f>
        <v xml:space="preserve">, </v>
      </c>
      <c r="B76" t="str">
        <f>IF('Export Data'!AT76="I will drive my scout, and I can drive other scouts TO camp.","DRIVE "&amp;'Export Data'!AU76,IF('Export Data'!AT76="I have arranged a ride for my scout TO camp..","Has Ride ("&amp;'Export Data'!AW76&amp;")",IF('Export Data'!AT76="I can drive ONLY my scout TO camp.","Has Ride (Family)",IF('Export Data'!AT76="Please find a ride for my scout TO camp.","Needs Ride",IF('Export Data'!AT76="My scout will drive themselves TO camp.","DRIVE (Self)","No Info")))))</f>
        <v>No Info</v>
      </c>
      <c r="C76" s="140" t="str">
        <f>IF('Export Data'!AX76="I will drive my scout, and I can drive other scouts HOME.","DRIVE "&amp;'Export Data'!AY76,IF('Export Data'!AX76="I have arranged a ride for my scout HOME.","Has Ride ("&amp;'Export Data'!BA76&amp;")",IF('Export Data'!AX76="I can drive ONLY my scout HOME.","Has Ride (Family)",IF('Export Data'!AX76="Please find a ride for my scout HOME.","Needs Ride",IF('Export Data'!AX76="My scout will drive themselves HOME.","DRIVE (Self)","No Info")))))</f>
        <v>No Info</v>
      </c>
      <c r="D76" s="141" t="str">
        <f>IF(NOT(ISBLANK('Export Data'!AV76)),"Drive to Camp: "&amp;'Export Data'!AV76&amp;CHAR(10),"")&amp;IF(NOT(ISBLANK('Export Data'!AZ76)),"Drive Home: "&amp;'Export Data'!AZ76,"")&amp; 'Export Data'!BI76</f>
        <v/>
      </c>
      <c r="E76" t="e">
        <f>IF(I76="179 Adult","Goat",VLOOKUP(A76,Contacts!$A$1:$F$103,3))</f>
        <v>#N/A</v>
      </c>
      <c r="F76" t="str">
        <f t="shared" si="2"/>
        <v xml:space="preserve">YY, </v>
      </c>
      <c r="G76">
        <f>'Export Data'!AA76</f>
        <v>0</v>
      </c>
      <c r="H76">
        <f>'Export Data'!Z76</f>
        <v>0</v>
      </c>
      <c r="I76">
        <f>'Export Data'!Y76</f>
        <v>0</v>
      </c>
      <c r="J76" s="79">
        <v>43832.663194444445</v>
      </c>
    </row>
    <row r="77" spans="1:10" x14ac:dyDescent="0.25">
      <c r="A77" t="str">
        <f>'Export Data'!X77&amp;", "&amp;'Export Data'!W77</f>
        <v xml:space="preserve">, </v>
      </c>
      <c r="B77" t="str">
        <f>IF('Export Data'!AT77="I will drive my scout, and I can drive other scouts TO camp.","DRIVE "&amp;'Export Data'!AU77,IF('Export Data'!AT77="I have arranged a ride for my scout TO camp..","Has Ride ("&amp;'Export Data'!AW77&amp;")",IF('Export Data'!AT77="I can drive ONLY my scout TO camp.","Has Ride (Family)",IF('Export Data'!AT77="Please find a ride for my scout TO camp.","Needs Ride",IF('Export Data'!AT77="My scout will drive themselves TO camp.","DRIVE (Self)","No Info")))))</f>
        <v>No Info</v>
      </c>
      <c r="C77" s="140" t="str">
        <f>IF('Export Data'!AX77="I will drive my scout, and I can drive other scouts HOME.","DRIVE "&amp;'Export Data'!AY77,IF('Export Data'!AX77="I have arranged a ride for my scout HOME.","Has Ride ("&amp;'Export Data'!BA77&amp;")",IF('Export Data'!AX77="I can drive ONLY my scout HOME.","Has Ride (Family)",IF('Export Data'!AX77="Please find a ride for my scout HOME.","Needs Ride",IF('Export Data'!AX77="My scout will drive themselves HOME.","DRIVE (Self)","No Info")))))</f>
        <v>No Info</v>
      </c>
      <c r="D77" s="141" t="str">
        <f>IF(NOT(ISBLANK('Export Data'!AV77)),"Drive to Camp: "&amp;'Export Data'!AV77&amp;CHAR(10),"")&amp;IF(NOT(ISBLANK('Export Data'!AZ77)),"Drive Home: "&amp;'Export Data'!AZ77,"")&amp; 'Export Data'!BI77</f>
        <v/>
      </c>
      <c r="E77" t="e">
        <f>IF(I77="179 Adult","Goat",VLOOKUP(A77,Contacts!$A$1:$F$103,3))</f>
        <v>#N/A</v>
      </c>
      <c r="F77" t="str">
        <f t="shared" si="2"/>
        <v xml:space="preserve">YY, </v>
      </c>
      <c r="G77">
        <f>'Export Data'!AA77</f>
        <v>0</v>
      </c>
      <c r="H77">
        <f>'Export Data'!Z77</f>
        <v>0</v>
      </c>
      <c r="I77">
        <f>'Export Data'!Y77</f>
        <v>0</v>
      </c>
      <c r="J77" s="79">
        <v>43832.663194444445</v>
      </c>
    </row>
    <row r="78" spans="1:10" x14ac:dyDescent="0.25">
      <c r="A78" t="str">
        <f>'Export Data'!X78&amp;", "&amp;'Export Data'!W78</f>
        <v xml:space="preserve">, </v>
      </c>
      <c r="B78" t="str">
        <f>IF('Export Data'!AT78="I will drive my scout, and I can drive other scouts TO camp.","DRIVE "&amp;'Export Data'!AU78,IF('Export Data'!AT78="I have arranged a ride for my scout TO camp..","Has Ride ("&amp;'Export Data'!AW78&amp;")",IF('Export Data'!AT78="I can drive ONLY my scout TO camp.","Has Ride (Family)",IF('Export Data'!AT78="Please find a ride for my scout TO camp.","Needs Ride",IF('Export Data'!AT78="My scout will drive themselves TO camp.","DRIVE (Self)","No Info")))))</f>
        <v>No Info</v>
      </c>
      <c r="C78" s="140" t="str">
        <f>IF('Export Data'!AX78="I will drive my scout, and I can drive other scouts HOME.","DRIVE "&amp;'Export Data'!AY78,IF('Export Data'!AX78="I have arranged a ride for my scout HOME.","Has Ride ("&amp;'Export Data'!BA78&amp;")",IF('Export Data'!AX78="I can drive ONLY my scout HOME.","Has Ride (Family)",IF('Export Data'!AX78="Please find a ride for my scout HOME.","Needs Ride",IF('Export Data'!AX78="My scout will drive themselves HOME.","DRIVE (Self)","No Info")))))</f>
        <v>No Info</v>
      </c>
      <c r="D78" s="141" t="str">
        <f>IF(NOT(ISBLANK('Export Data'!AV78)),"Drive to Camp: "&amp;'Export Data'!AV78&amp;CHAR(10),"")&amp;IF(NOT(ISBLANK('Export Data'!AZ78)),"Drive Home: "&amp;'Export Data'!AZ78,"")&amp; 'Export Data'!BI78</f>
        <v/>
      </c>
      <c r="E78" t="e">
        <f>IF(I78="179 Adult","Goat",VLOOKUP(A78,Contacts!$A$1:$F$103,3))</f>
        <v>#N/A</v>
      </c>
      <c r="F78" t="str">
        <f t="shared" si="2"/>
        <v xml:space="preserve">YY, </v>
      </c>
      <c r="G78">
        <f>'Export Data'!AA78</f>
        <v>0</v>
      </c>
      <c r="H78">
        <f>'Export Data'!Z78</f>
        <v>0</v>
      </c>
      <c r="I78">
        <f>'Export Data'!Y78</f>
        <v>0</v>
      </c>
      <c r="J78" s="79">
        <v>43832.663194444445</v>
      </c>
    </row>
    <row r="79" spans="1:10" x14ac:dyDescent="0.25">
      <c r="A79" t="str">
        <f>'Export Data'!X79&amp;", "&amp;'Export Data'!W79</f>
        <v xml:space="preserve">, </v>
      </c>
      <c r="B79" t="str">
        <f>IF('Export Data'!AT79="I will drive my scout, and I can drive other scouts TO camp.","DRIVE "&amp;'Export Data'!AU79,IF('Export Data'!AT79="I have arranged a ride for my scout TO camp..","Has Ride ("&amp;'Export Data'!AW79&amp;")",IF('Export Data'!AT79="I can drive ONLY my scout TO camp.","Has Ride (Family)",IF('Export Data'!AT79="Please find a ride for my scout TO camp.","Needs Ride",IF('Export Data'!AT79="My scout will drive themselves TO camp.","DRIVE (Self)","No Info")))))</f>
        <v>No Info</v>
      </c>
      <c r="C79" s="140" t="str">
        <f>IF('Export Data'!AX79="I will drive my scout, and I can drive other scouts HOME.","DRIVE "&amp;'Export Data'!AY79,IF('Export Data'!AX79="I have arranged a ride for my scout HOME.","Has Ride ("&amp;'Export Data'!BA79&amp;")",IF('Export Data'!AX79="I can drive ONLY my scout HOME.","Has Ride (Family)",IF('Export Data'!AX79="Please find a ride for my scout HOME.","Needs Ride",IF('Export Data'!AX79="My scout will drive themselves HOME.","DRIVE (Self)","No Info")))))</f>
        <v>No Info</v>
      </c>
      <c r="D79" s="141" t="str">
        <f>IF(NOT(ISBLANK('Export Data'!AV79)),"Drive to Camp: "&amp;'Export Data'!AV79&amp;CHAR(10),"")&amp;IF(NOT(ISBLANK('Export Data'!AZ79)),"Drive Home: "&amp;'Export Data'!AZ79,"")&amp; 'Export Data'!BI79</f>
        <v/>
      </c>
      <c r="E79" t="e">
        <f>IF(I79="179 Adult","Goat",VLOOKUP(A79,Contacts!$A$1:$F$103,3))</f>
        <v>#N/A</v>
      </c>
      <c r="F79" t="str">
        <f t="shared" si="2"/>
        <v xml:space="preserve">YY, </v>
      </c>
      <c r="G79">
        <f>'Export Data'!AA79</f>
        <v>0</v>
      </c>
      <c r="H79">
        <f>'Export Data'!Z79</f>
        <v>0</v>
      </c>
      <c r="I79">
        <f>'Export Data'!Y79</f>
        <v>0</v>
      </c>
      <c r="J79" s="79">
        <v>43832.663194444445</v>
      </c>
    </row>
    <row r="80" spans="1:10" x14ac:dyDescent="0.25">
      <c r="A80" t="str">
        <f>'Export Data'!X80&amp;", "&amp;'Export Data'!W80</f>
        <v xml:space="preserve">, </v>
      </c>
      <c r="B80" t="str">
        <f>IF('Export Data'!AT80="I will drive my scout, and I can drive other scouts TO camp.","DRIVE "&amp;'Export Data'!AU80,IF('Export Data'!AT80="I have arranged a ride for my scout TO camp..","Has Ride ("&amp;'Export Data'!AW80&amp;")",IF('Export Data'!AT80="I can drive ONLY my scout TO camp.","Has Ride (Family)",IF('Export Data'!AT80="Please find a ride for my scout TO camp.","Needs Ride",IF('Export Data'!AT80="My scout will drive themselves TO camp.","DRIVE (Self)","No Info")))))</f>
        <v>No Info</v>
      </c>
      <c r="C80" s="140" t="str">
        <f>IF('Export Data'!AX80="I will drive my scout, and I can drive other scouts HOME.","DRIVE "&amp;'Export Data'!AY80,IF('Export Data'!AX80="I have arranged a ride for my scout HOME.","Has Ride ("&amp;'Export Data'!BA80&amp;")",IF('Export Data'!AX80="I can drive ONLY my scout HOME.","Has Ride (Family)",IF('Export Data'!AX80="Please find a ride for my scout HOME.","Needs Ride",IF('Export Data'!AX80="My scout will drive themselves HOME.","DRIVE (Self)","No Info")))))</f>
        <v>No Info</v>
      </c>
      <c r="D80" s="141" t="str">
        <f>IF(NOT(ISBLANK('Export Data'!AV80)),"Drive to Camp: "&amp;'Export Data'!AV80&amp;CHAR(10),"")&amp;IF(NOT(ISBLANK('Export Data'!AZ80)),"Drive Home: "&amp;'Export Data'!AZ80,"")&amp; 'Export Data'!BI80</f>
        <v/>
      </c>
      <c r="E80" t="e">
        <f>IF(I80="179 Adult","Goat",VLOOKUP(A80,Contacts!$A$1:$F$103,3))</f>
        <v>#N/A</v>
      </c>
      <c r="F80" t="str">
        <f t="shared" si="2"/>
        <v xml:space="preserve">YY, </v>
      </c>
      <c r="G80">
        <f>'Export Data'!AA80</f>
        <v>0</v>
      </c>
      <c r="H80">
        <f>'Export Data'!Z80</f>
        <v>0</v>
      </c>
      <c r="I80">
        <f>'Export Data'!Y80</f>
        <v>0</v>
      </c>
      <c r="J80" s="79">
        <v>43832.663194444445</v>
      </c>
    </row>
    <row r="81" spans="1:10" x14ac:dyDescent="0.25">
      <c r="A81" t="str">
        <f>'Export Data'!X81&amp;", "&amp;'Export Data'!W81</f>
        <v xml:space="preserve">, </v>
      </c>
      <c r="B81" t="str">
        <f>IF('Export Data'!AT81="I will drive my scout, and I can drive other scouts TO camp.","DRIVE "&amp;'Export Data'!AU81,IF('Export Data'!AT81="I have arranged a ride for my scout TO camp..","Has Ride ("&amp;'Export Data'!AW81&amp;")",IF('Export Data'!AT81="I can drive ONLY my scout TO camp.","Has Ride (Family)",IF('Export Data'!AT81="Please find a ride for my scout TO camp.","Needs Ride",IF('Export Data'!AT81="My scout will drive themselves TO camp.","DRIVE (Self)","No Info")))))</f>
        <v>No Info</v>
      </c>
      <c r="C81" s="140" t="str">
        <f>IF('Export Data'!AX81="I will drive my scout, and I can drive other scouts HOME.","DRIVE "&amp;'Export Data'!AY81,IF('Export Data'!AX81="I have arranged a ride for my scout HOME.","Has Ride ("&amp;'Export Data'!BA81&amp;")",IF('Export Data'!AX81="I can drive ONLY my scout HOME.","Has Ride (Family)",IF('Export Data'!AX81="Please find a ride for my scout HOME.","Needs Ride",IF('Export Data'!AX81="My scout will drive themselves HOME.","DRIVE (Self)","No Info")))))</f>
        <v>No Info</v>
      </c>
      <c r="D81" s="141" t="str">
        <f>IF(NOT(ISBLANK('Export Data'!AV81)),"Drive to Camp: "&amp;'Export Data'!AV81&amp;CHAR(10),"")&amp;IF(NOT(ISBLANK('Export Data'!AZ81)),"Drive Home: "&amp;'Export Data'!AZ81,"")&amp; 'Export Data'!BI81</f>
        <v/>
      </c>
      <c r="E81" t="e">
        <f>IF(I81="179 Adult","Goat",VLOOKUP(A81,Contacts!$A$1:$F$103,3))</f>
        <v>#N/A</v>
      </c>
      <c r="F81" t="str">
        <f t="shared" si="2"/>
        <v xml:space="preserve">YY, </v>
      </c>
      <c r="G81">
        <f>'Export Data'!AA81</f>
        <v>0</v>
      </c>
      <c r="H81">
        <f>'Export Data'!Z81</f>
        <v>0</v>
      </c>
      <c r="I81">
        <f>'Export Data'!Y81</f>
        <v>0</v>
      </c>
      <c r="J81" s="79">
        <v>43832.663194444445</v>
      </c>
    </row>
    <row r="82" spans="1:10" x14ac:dyDescent="0.25">
      <c r="A82" t="str">
        <f>'Export Data'!X82&amp;", "&amp;'Export Data'!W82</f>
        <v xml:space="preserve">, </v>
      </c>
      <c r="B82" t="str">
        <f>IF('Export Data'!AT82="I will drive my scout, and I can drive other scouts TO camp.","DRIVE "&amp;'Export Data'!AU82,IF('Export Data'!AT82="I have arranged a ride for my scout TO camp..","Has Ride ("&amp;'Export Data'!AW82&amp;")",IF('Export Data'!AT82="I can drive ONLY my scout TO camp.","Has Ride (Family)",IF('Export Data'!AT82="Please find a ride for my scout TO camp.","Needs Ride",IF('Export Data'!AT82="My scout will drive themselves TO camp.","DRIVE (Self)","No Info")))))</f>
        <v>No Info</v>
      </c>
      <c r="C82" s="140" t="str">
        <f>IF('Export Data'!AX82="I will drive my scout, and I can drive other scouts HOME.","DRIVE "&amp;'Export Data'!AY82,IF('Export Data'!AX82="I have arranged a ride for my scout HOME.","Has Ride ("&amp;'Export Data'!BA82&amp;")",IF('Export Data'!AX82="I can drive ONLY my scout HOME.","Has Ride (Family)",IF('Export Data'!AX82="Please find a ride for my scout HOME.","Needs Ride",IF('Export Data'!AX82="My scout will drive themselves HOME.","DRIVE (Self)","No Info")))))</f>
        <v>No Info</v>
      </c>
      <c r="D82" s="141" t="str">
        <f>IF(NOT(ISBLANK('Export Data'!AV82)),"Drive to Camp: "&amp;'Export Data'!AV82&amp;CHAR(10),"")&amp;IF(NOT(ISBLANK('Export Data'!AZ82)),"Drive Home: "&amp;'Export Data'!AZ82,"")&amp; 'Export Data'!BI82</f>
        <v/>
      </c>
      <c r="E82" t="e">
        <f>IF(I82="179 Adult","Goat",VLOOKUP(A82,Contacts!$A$1:$F$103,3))</f>
        <v>#N/A</v>
      </c>
      <c r="F82" t="str">
        <f t="shared" si="2"/>
        <v xml:space="preserve">YY, </v>
      </c>
      <c r="G82">
        <f>'Export Data'!AA82</f>
        <v>0</v>
      </c>
      <c r="H82">
        <f>'Export Data'!Z82</f>
        <v>0</v>
      </c>
      <c r="I82">
        <f>'Export Data'!Y82</f>
        <v>0</v>
      </c>
      <c r="J82" s="79">
        <v>43832.663194444445</v>
      </c>
    </row>
    <row r="83" spans="1:10" x14ac:dyDescent="0.25">
      <c r="A83" t="str">
        <f>'Export Data'!X83&amp;", "&amp;'Export Data'!W83</f>
        <v xml:space="preserve">, </v>
      </c>
      <c r="B83" t="str">
        <f>IF('Export Data'!AT83="I will drive my scout, and I can drive other scouts TO camp.","DRIVE "&amp;'Export Data'!AU83,IF('Export Data'!AT83="I have arranged a ride for my scout TO camp..","Has Ride ("&amp;'Export Data'!AW83&amp;")",IF('Export Data'!AT83="I can drive ONLY my scout TO camp.","Has Ride (Family)",IF('Export Data'!AT83="Please find a ride for my scout TO camp.","Needs Ride",IF('Export Data'!AT83="My scout will drive themselves TO camp.","DRIVE (Self)","No Info")))))</f>
        <v>No Info</v>
      </c>
      <c r="C83" s="140" t="str">
        <f>IF('Export Data'!AX83="I will drive my scout, and I can drive other scouts HOME.","DRIVE "&amp;'Export Data'!AY83,IF('Export Data'!AX83="I have arranged a ride for my scout HOME.","Has Ride ("&amp;'Export Data'!BA83&amp;")",IF('Export Data'!AX83="I can drive ONLY my scout HOME.","Has Ride (Family)",IF('Export Data'!AX83="Please find a ride for my scout HOME.","Needs Ride",IF('Export Data'!AX83="My scout will drive themselves HOME.","DRIVE (Self)","No Info")))))</f>
        <v>No Info</v>
      </c>
      <c r="D83" s="141" t="str">
        <f>IF(NOT(ISBLANK('Export Data'!AV83)),"Drive to Camp: "&amp;'Export Data'!AV83&amp;CHAR(10),"")&amp;IF(NOT(ISBLANK('Export Data'!AZ83)),"Drive Home: "&amp;'Export Data'!AZ83,"")&amp; 'Export Data'!BI83</f>
        <v/>
      </c>
      <c r="E83" t="e">
        <f>IF(I83="179 Adult","Goat",VLOOKUP(A83,Contacts!$A$1:$F$103,3))</f>
        <v>#N/A</v>
      </c>
      <c r="F83" t="str">
        <f t="shared" si="2"/>
        <v xml:space="preserve">YY, </v>
      </c>
      <c r="G83">
        <f>'Export Data'!AA83</f>
        <v>0</v>
      </c>
      <c r="H83">
        <f>'Export Data'!Z83</f>
        <v>0</v>
      </c>
      <c r="I83">
        <f>'Export Data'!Y83</f>
        <v>0</v>
      </c>
      <c r="J83" s="79">
        <v>43832.663194444445</v>
      </c>
    </row>
    <row r="84" spans="1:10" x14ac:dyDescent="0.25">
      <c r="A84" t="str">
        <f>'Export Data'!X84&amp;", "&amp;'Export Data'!W84</f>
        <v xml:space="preserve">, </v>
      </c>
      <c r="B84" t="str">
        <f>IF('Export Data'!AT84="I will drive my scout, and I can drive other scouts TO camp.","DRIVE "&amp;'Export Data'!AU84,IF('Export Data'!AT84="I have arranged a ride for my scout TO camp..","Has Ride ("&amp;'Export Data'!AW84&amp;")",IF('Export Data'!AT84="I can drive ONLY my scout TO camp.","Has Ride (Family)",IF('Export Data'!AT84="Please find a ride for my scout TO camp.","Needs Ride",IF('Export Data'!AT84="My scout will drive themselves TO camp.","DRIVE (Self)","No Info")))))</f>
        <v>No Info</v>
      </c>
      <c r="C84" s="140" t="str">
        <f>IF('Export Data'!AX84="I will drive my scout, and I can drive other scouts HOME.","DRIVE "&amp;'Export Data'!AY84,IF('Export Data'!AX84="I have arranged a ride for my scout HOME.","Has Ride ("&amp;'Export Data'!BA84&amp;")",IF('Export Data'!AX84="I can drive ONLY my scout HOME.","Has Ride (Family)",IF('Export Data'!AX84="Please find a ride for my scout HOME.","Needs Ride",IF('Export Data'!AX84="My scout will drive themselves HOME.","DRIVE (Self)","No Info")))))</f>
        <v>No Info</v>
      </c>
      <c r="D84" s="141" t="str">
        <f>IF(NOT(ISBLANK('Export Data'!AV84)),"Drive to Camp: "&amp;'Export Data'!AV84&amp;CHAR(10),"")&amp;IF(NOT(ISBLANK('Export Data'!AZ84)),"Drive Home: "&amp;'Export Data'!AZ84,"")&amp; 'Export Data'!BI84</f>
        <v/>
      </c>
      <c r="E84" t="e">
        <f>IF(I84="179 Adult","Goat",VLOOKUP(A84,Contacts!$A$1:$F$103,3))</f>
        <v>#N/A</v>
      </c>
      <c r="F84" t="str">
        <f t="shared" si="2"/>
        <v xml:space="preserve">YY, </v>
      </c>
      <c r="G84">
        <f>'Export Data'!AA84</f>
        <v>0</v>
      </c>
      <c r="H84">
        <f>'Export Data'!Z84</f>
        <v>0</v>
      </c>
      <c r="I84">
        <f>'Export Data'!Y84</f>
        <v>0</v>
      </c>
      <c r="J84" s="79">
        <v>43832.663194444445</v>
      </c>
    </row>
    <row r="85" spans="1:10" x14ac:dyDescent="0.25">
      <c r="A85" t="str">
        <f>'Export Data'!X85&amp;", "&amp;'Export Data'!W85</f>
        <v xml:space="preserve">, </v>
      </c>
      <c r="B85" t="str">
        <f>IF('Export Data'!AT85="I will drive my scout, and I can drive other scouts TO camp.","DRIVE "&amp;'Export Data'!AU85,IF('Export Data'!AT85="I have arranged a ride for my scout TO camp..","Has Ride ("&amp;'Export Data'!AW85&amp;")",IF('Export Data'!AT85="I can drive ONLY my scout TO camp.","Has Ride (Family)",IF('Export Data'!AT85="Please find a ride for my scout TO camp.","Needs Ride",IF('Export Data'!AT85="My scout will drive themselves TO camp.","DRIVE (Self)","No Info")))))</f>
        <v>No Info</v>
      </c>
      <c r="C85" s="140" t="str">
        <f>IF('Export Data'!AX85="I will drive my scout, and I can drive other scouts HOME.","DRIVE "&amp;'Export Data'!AY85,IF('Export Data'!AX85="I have arranged a ride for my scout HOME.","Has Ride ("&amp;'Export Data'!BA85&amp;")",IF('Export Data'!AX85="I can drive ONLY my scout HOME.","Has Ride (Family)",IF('Export Data'!AX85="Please find a ride for my scout HOME.","Needs Ride",IF('Export Data'!AX85="My scout will drive themselves HOME.","DRIVE (Self)","No Info")))))</f>
        <v>No Info</v>
      </c>
      <c r="D85" s="141" t="str">
        <f>IF(NOT(ISBLANK('Export Data'!AV85)),"Drive to Camp: "&amp;'Export Data'!AV85&amp;CHAR(10),"")&amp;IF(NOT(ISBLANK('Export Data'!AZ85)),"Drive Home: "&amp;'Export Data'!AZ85,"")&amp; 'Export Data'!BI85</f>
        <v/>
      </c>
      <c r="E85" t="e">
        <f>IF(I85="179 Adult","Goat",VLOOKUP(A85,Contacts!$A$1:$F$103,3))</f>
        <v>#N/A</v>
      </c>
      <c r="F85" t="str">
        <f t="shared" si="2"/>
        <v xml:space="preserve">YY, </v>
      </c>
      <c r="G85">
        <f>'Export Data'!AA85</f>
        <v>0</v>
      </c>
      <c r="H85">
        <f>'Export Data'!Z85</f>
        <v>0</v>
      </c>
      <c r="I85">
        <f>'Export Data'!Y85</f>
        <v>0</v>
      </c>
      <c r="J85" s="79">
        <v>43832.663194444445</v>
      </c>
    </row>
    <row r="86" spans="1:10" x14ac:dyDescent="0.25">
      <c r="A86" t="str">
        <f>'Export Data'!X86&amp;", "&amp;'Export Data'!W86</f>
        <v xml:space="preserve">, </v>
      </c>
      <c r="B86" t="str">
        <f>IF('Export Data'!AT86="I will drive my scout, and I can drive other scouts TO camp.","DRIVE "&amp;'Export Data'!AU86,IF('Export Data'!AT86="I have arranged a ride for my scout TO camp..","Has Ride ("&amp;'Export Data'!AW86&amp;")",IF('Export Data'!AT86="I can drive ONLY my scout TO camp.","Has Ride (Family)",IF('Export Data'!AT86="Please find a ride for my scout TO camp.","Needs Ride",IF('Export Data'!AT86="My scout will drive themselves TO camp.","DRIVE (Self)","No Info")))))</f>
        <v>No Info</v>
      </c>
      <c r="C86" s="140" t="str">
        <f>IF('Export Data'!AX86="I will drive my scout, and I can drive other scouts HOME.","DRIVE "&amp;'Export Data'!AY86,IF('Export Data'!AX86="I have arranged a ride for my scout HOME.","Has Ride ("&amp;'Export Data'!BA86&amp;")",IF('Export Data'!AX86="I can drive ONLY my scout HOME.","Has Ride (Family)",IF('Export Data'!AX86="Please find a ride for my scout HOME.","Needs Ride",IF('Export Data'!AX86="My scout will drive themselves HOME.","DRIVE (Self)","No Info")))))</f>
        <v>No Info</v>
      </c>
      <c r="D86" s="141" t="str">
        <f>IF(NOT(ISBLANK('Export Data'!AV86)),"Drive to Camp: "&amp;'Export Data'!AV86&amp;CHAR(10),"")&amp;IF(NOT(ISBLANK('Export Data'!AZ86)),"Drive Home: "&amp;'Export Data'!AZ86,"")&amp; 'Export Data'!BI86</f>
        <v/>
      </c>
      <c r="E86" t="e">
        <f>IF(I86="179 Adult","Goat",VLOOKUP(A86,Contacts!$A$1:$F$103,3))</f>
        <v>#N/A</v>
      </c>
      <c r="F86" t="str">
        <f t="shared" si="2"/>
        <v xml:space="preserve">YY, </v>
      </c>
      <c r="G86">
        <f>'Export Data'!AA86</f>
        <v>0</v>
      </c>
      <c r="H86">
        <f>'Export Data'!Z86</f>
        <v>0</v>
      </c>
      <c r="I86">
        <f>'Export Data'!Y86</f>
        <v>0</v>
      </c>
      <c r="J86" s="79">
        <v>43832.663194444445</v>
      </c>
    </row>
    <row r="87" spans="1:10" x14ac:dyDescent="0.25">
      <c r="A87" t="str">
        <f>'Export Data'!X87&amp;", "&amp;'Export Data'!W87</f>
        <v xml:space="preserve">, </v>
      </c>
      <c r="B87" t="str">
        <f>IF('Export Data'!AT87="I will drive my scout, and I can drive other scouts TO camp.","DRIVE "&amp;'Export Data'!AU87,IF('Export Data'!AT87="I have arranged a ride for my scout TO camp..","Has Ride ("&amp;'Export Data'!AW87&amp;")",IF('Export Data'!AT87="I can drive ONLY my scout TO camp.","Has Ride (Family)",IF('Export Data'!AT87="Please find a ride for my scout TO camp.","Needs Ride",IF('Export Data'!AT87="My scout will drive themselves TO camp.","DRIVE (Self)","No Info")))))</f>
        <v>No Info</v>
      </c>
      <c r="C87" s="140" t="str">
        <f>IF('Export Data'!AX87="I will drive my scout, and I can drive other scouts HOME.","DRIVE "&amp;'Export Data'!AY87,IF('Export Data'!AX87="I have arranged a ride for my scout HOME.","Has Ride ("&amp;'Export Data'!BA87&amp;")",IF('Export Data'!AX87="I can drive ONLY my scout HOME.","Has Ride (Family)",IF('Export Data'!AX87="Please find a ride for my scout HOME.","Needs Ride",IF('Export Data'!AX87="My scout will drive themselves HOME.","DRIVE (Self)","No Info")))))</f>
        <v>No Info</v>
      </c>
      <c r="D87" s="141" t="str">
        <f>IF(NOT(ISBLANK('Export Data'!AV87)),"Drive to Camp: "&amp;'Export Data'!AV87&amp;CHAR(10),"")&amp;IF(NOT(ISBLANK('Export Data'!AZ87)),"Drive Home: "&amp;'Export Data'!AZ87,"")&amp; 'Export Data'!BI87</f>
        <v/>
      </c>
      <c r="E87" t="e">
        <f>IF(I87="179 Adult","Goat",VLOOKUP(A87,Contacts!$A$1:$F$103,3))</f>
        <v>#N/A</v>
      </c>
      <c r="F87" t="str">
        <f t="shared" si="2"/>
        <v xml:space="preserve">YY, </v>
      </c>
      <c r="G87">
        <f>'Export Data'!AA87</f>
        <v>0</v>
      </c>
      <c r="H87">
        <f>'Export Data'!Z87</f>
        <v>0</v>
      </c>
      <c r="I87">
        <f>'Export Data'!Y87</f>
        <v>0</v>
      </c>
      <c r="J87" s="79">
        <v>43832.663194444445</v>
      </c>
    </row>
    <row r="88" spans="1:10" x14ac:dyDescent="0.25">
      <c r="A88" t="str">
        <f>'Export Data'!X88&amp;", "&amp;'Export Data'!W88</f>
        <v xml:space="preserve">, </v>
      </c>
      <c r="B88" t="str">
        <f>IF('Export Data'!AT88="I will drive my scout, and I can drive other scouts TO camp.","DRIVE "&amp;'Export Data'!AU88,IF('Export Data'!AT88="I have arranged a ride for my scout TO camp..","Has Ride ("&amp;'Export Data'!AW88&amp;")",IF('Export Data'!AT88="I can drive ONLY my scout TO camp.","Has Ride (Family)",IF('Export Data'!AT88="Please find a ride for my scout TO camp.","Needs Ride",IF('Export Data'!AT88="My scout will drive themselves TO camp.","DRIVE (Self)","No Info")))))</f>
        <v>No Info</v>
      </c>
      <c r="C88" s="140" t="str">
        <f>IF('Export Data'!AX88="I will drive my scout, and I can drive other scouts HOME.","DRIVE "&amp;'Export Data'!AY88,IF('Export Data'!AX88="I have arranged a ride for my scout HOME.","Has Ride ("&amp;'Export Data'!BA88&amp;")",IF('Export Data'!AX88="I can drive ONLY my scout HOME.","Has Ride (Family)",IF('Export Data'!AX88="Please find a ride for my scout HOME.","Needs Ride",IF('Export Data'!AX88="My scout will drive themselves HOME.","DRIVE (Self)","No Info")))))</f>
        <v>No Info</v>
      </c>
      <c r="D88" s="141" t="str">
        <f>IF(NOT(ISBLANK('Export Data'!AV88)),"Drive to Camp: "&amp;'Export Data'!AV88&amp;CHAR(10),"")&amp;IF(NOT(ISBLANK('Export Data'!AZ88)),"Drive Home: "&amp;'Export Data'!AZ88,"")&amp; 'Export Data'!BI88</f>
        <v/>
      </c>
      <c r="E88" t="e">
        <f>IF(I88="179 Adult","Goat",VLOOKUP(A88,Contacts!$A$1:$F$103,3))</f>
        <v>#N/A</v>
      </c>
      <c r="F88" t="str">
        <f t="shared" si="2"/>
        <v xml:space="preserve">YY, </v>
      </c>
      <c r="G88">
        <f>'Export Data'!AA88</f>
        <v>0</v>
      </c>
      <c r="H88">
        <f>'Export Data'!Z88</f>
        <v>0</v>
      </c>
      <c r="I88">
        <f>'Export Data'!Y88</f>
        <v>0</v>
      </c>
      <c r="J88" s="79">
        <v>43832.663194444445</v>
      </c>
    </row>
    <row r="89" spans="1:10" x14ac:dyDescent="0.25">
      <c r="A89" t="str">
        <f>'Export Data'!X89&amp;", "&amp;'Export Data'!W89</f>
        <v xml:space="preserve">, </v>
      </c>
      <c r="B89" t="str">
        <f>IF('Export Data'!AT89="I will drive my scout, and I can drive other scouts TO camp.","DRIVE "&amp;'Export Data'!AU89,IF('Export Data'!AT89="I have arranged a ride for my scout TO camp..","Has Ride ("&amp;'Export Data'!AW89&amp;")",IF('Export Data'!AT89="I can drive ONLY my scout TO camp.","Has Ride (Family)",IF('Export Data'!AT89="Please find a ride for my scout TO camp.","Needs Ride",IF('Export Data'!AT89="My scout will drive themselves TO camp.","DRIVE (Self)","No Info")))))</f>
        <v>No Info</v>
      </c>
      <c r="C89" s="140" t="str">
        <f>IF('Export Data'!AX89="I will drive my scout, and I can drive other scouts HOME.","DRIVE "&amp;'Export Data'!AY89,IF('Export Data'!AX89="I have arranged a ride for my scout HOME.","Has Ride ("&amp;'Export Data'!BA89&amp;")",IF('Export Data'!AX89="I can drive ONLY my scout HOME.","Has Ride (Family)",IF('Export Data'!AX89="Please find a ride for my scout HOME.","Needs Ride",IF('Export Data'!AX89="My scout will drive themselves HOME.","DRIVE (Self)","No Info")))))</f>
        <v>No Info</v>
      </c>
      <c r="D89" s="141" t="str">
        <f>IF(NOT(ISBLANK('Export Data'!AV89)),"Drive to Camp: "&amp;'Export Data'!AV89&amp;CHAR(10),"")&amp;IF(NOT(ISBLANK('Export Data'!AZ89)),"Drive Home: "&amp;'Export Data'!AZ89,"")&amp; 'Export Data'!BI89</f>
        <v/>
      </c>
      <c r="E89" t="e">
        <f>IF(I89="179 Adult","Goat",VLOOKUP(A89,Contacts!$A$1:$F$103,3))</f>
        <v>#N/A</v>
      </c>
      <c r="F89" t="str">
        <f t="shared" si="2"/>
        <v xml:space="preserve">YY, </v>
      </c>
      <c r="G89">
        <f>'Export Data'!AA89</f>
        <v>0</v>
      </c>
      <c r="H89">
        <f>'Export Data'!Z89</f>
        <v>0</v>
      </c>
      <c r="I89">
        <f>'Export Data'!Y89</f>
        <v>0</v>
      </c>
      <c r="J89" s="79">
        <v>43832.663194444445</v>
      </c>
    </row>
    <row r="90" spans="1:10" x14ac:dyDescent="0.25">
      <c r="A90" t="str">
        <f>'Export Data'!X90&amp;", "&amp;'Export Data'!W90</f>
        <v xml:space="preserve">, </v>
      </c>
      <c r="B90" t="str">
        <f>IF('Export Data'!AT90="I will drive my scout, and I can drive other scouts TO camp.","DRIVE "&amp;'Export Data'!AU90,IF('Export Data'!AT90="I have arranged a ride for my scout TO camp..","Has Ride ("&amp;'Export Data'!AW90&amp;")",IF('Export Data'!AT90="I can drive ONLY my scout TO camp.","Has Ride (Family)",IF('Export Data'!AT90="Please find a ride for my scout TO camp.","Needs Ride",IF('Export Data'!AT90="My scout will drive themselves TO camp.","DRIVE (Self)","No Info")))))</f>
        <v>No Info</v>
      </c>
      <c r="C90" s="140" t="str">
        <f>IF('Export Data'!AX90="I will drive my scout, and I can drive other scouts HOME.","DRIVE "&amp;'Export Data'!AY90,IF('Export Data'!AX90="I have arranged a ride for my scout HOME.","Has Ride ("&amp;'Export Data'!BA90&amp;")",IF('Export Data'!AX90="I can drive ONLY my scout HOME.","Has Ride (Family)",IF('Export Data'!AX90="Please find a ride for my scout HOME.","Needs Ride",IF('Export Data'!AX90="My scout will drive themselves HOME.","DRIVE (Self)","No Info")))))</f>
        <v>No Info</v>
      </c>
      <c r="D90" s="141" t="str">
        <f>IF(NOT(ISBLANK('Export Data'!AV90)),"Drive to Camp: "&amp;'Export Data'!AV90&amp;CHAR(10),"")&amp;IF(NOT(ISBLANK('Export Data'!AZ90)),"Drive Home: "&amp;'Export Data'!AZ90,"")&amp; 'Export Data'!BI90</f>
        <v/>
      </c>
      <c r="E90" t="e">
        <f>IF(I90="179 Adult","Goat",VLOOKUP(A90,Contacts!$A$1:$F$103,3))</f>
        <v>#N/A</v>
      </c>
      <c r="F90" t="str">
        <f t="shared" si="2"/>
        <v xml:space="preserve">YY, </v>
      </c>
      <c r="G90">
        <f>'Export Data'!AA90</f>
        <v>0</v>
      </c>
      <c r="H90">
        <f>'Export Data'!Z90</f>
        <v>0</v>
      </c>
      <c r="I90">
        <f>'Export Data'!Y90</f>
        <v>0</v>
      </c>
      <c r="J90" s="79">
        <v>43832.663194444445</v>
      </c>
    </row>
    <row r="91" spans="1:10" x14ac:dyDescent="0.25">
      <c r="A91" t="str">
        <f>'Export Data'!X91&amp;", "&amp;'Export Data'!W91</f>
        <v xml:space="preserve">, </v>
      </c>
      <c r="B91" t="str">
        <f>IF('Export Data'!AT91="I will drive my scout, and I can drive other scouts TO camp.","DRIVE "&amp;'Export Data'!AU91,IF('Export Data'!AT91="I have arranged a ride for my scout TO camp..","Has Ride ("&amp;'Export Data'!AW91&amp;")",IF('Export Data'!AT91="I can drive ONLY my scout TO camp.","Has Ride (Family)",IF('Export Data'!AT91="Please find a ride for my scout TO camp.","Needs Ride",IF('Export Data'!AT91="My scout will drive themselves TO camp.","DRIVE (Self)","No Info")))))</f>
        <v>No Info</v>
      </c>
      <c r="C91" s="140" t="str">
        <f>IF('Export Data'!AX91="I will drive my scout, and I can drive other scouts HOME.","DRIVE "&amp;'Export Data'!AY91,IF('Export Data'!AX91="I have arranged a ride for my scout HOME.","Has Ride ("&amp;'Export Data'!BA91&amp;")",IF('Export Data'!AX91="I can drive ONLY my scout HOME.","Has Ride (Family)",IF('Export Data'!AX91="Please find a ride for my scout HOME.","Needs Ride",IF('Export Data'!AX91="My scout will drive themselves HOME.","DRIVE (Self)","No Info")))))</f>
        <v>No Info</v>
      </c>
      <c r="D91" s="141" t="str">
        <f>IF(NOT(ISBLANK('Export Data'!AV91)),"Drive to Camp: "&amp;'Export Data'!AV91&amp;CHAR(10),"")&amp;IF(NOT(ISBLANK('Export Data'!AZ91)),"Drive Home: "&amp;'Export Data'!AZ91,"")&amp; 'Export Data'!BI91</f>
        <v/>
      </c>
      <c r="E91" t="e">
        <f>IF(I91="179 Adult","Goat",VLOOKUP(A91,Contacts!$A$1:$F$103,3))</f>
        <v>#N/A</v>
      </c>
      <c r="F91" t="str">
        <f t="shared" si="2"/>
        <v xml:space="preserve">YY, </v>
      </c>
      <c r="G91">
        <f>'Export Data'!AA91</f>
        <v>0</v>
      </c>
      <c r="H91">
        <f>'Export Data'!Z91</f>
        <v>0</v>
      </c>
      <c r="I91">
        <f>'Export Data'!Y91</f>
        <v>0</v>
      </c>
      <c r="J91" s="79">
        <v>43832.663194444445</v>
      </c>
    </row>
    <row r="92" spans="1:10" x14ac:dyDescent="0.25">
      <c r="A92" t="str">
        <f>'Export Data'!X92&amp;", "&amp;'Export Data'!W92</f>
        <v xml:space="preserve">, </v>
      </c>
      <c r="B92" t="str">
        <f>IF('Export Data'!AT92="I will drive my scout, and I can drive other scouts TO camp.","DRIVE "&amp;'Export Data'!AU92,IF('Export Data'!AT92="I have arranged a ride for my scout TO camp..","Has Ride ("&amp;'Export Data'!AW92&amp;")",IF('Export Data'!AT92="I can drive ONLY my scout TO camp.","Has Ride (Family)",IF('Export Data'!AT92="Please find a ride for my scout TO camp.","Needs Ride",IF('Export Data'!AT92="My scout will drive themselves TO camp.","DRIVE (Self)","No Info")))))</f>
        <v>No Info</v>
      </c>
      <c r="C92" s="140" t="str">
        <f>IF('Export Data'!AX92="I will drive my scout, and I can drive other scouts HOME.","DRIVE "&amp;'Export Data'!AY92,IF('Export Data'!AX92="I have arranged a ride for my scout HOME.","Has Ride ("&amp;'Export Data'!BA92&amp;")",IF('Export Data'!AX92="I can drive ONLY my scout HOME.","Has Ride (Family)",IF('Export Data'!AX92="Please find a ride for my scout HOME.","Needs Ride",IF('Export Data'!AX92="My scout will drive themselves HOME.","DRIVE (Self)","No Info")))))</f>
        <v>No Info</v>
      </c>
      <c r="D92" s="141" t="str">
        <f>IF(NOT(ISBLANK('Export Data'!AV92)),"Drive to Camp: "&amp;'Export Data'!AV92&amp;CHAR(10),"")&amp;IF(NOT(ISBLANK('Export Data'!AZ92)),"Drive Home: "&amp;'Export Data'!AZ92,"")&amp; 'Export Data'!BI92</f>
        <v/>
      </c>
      <c r="E92" t="e">
        <f>IF(I92="179 Adult","Goat",VLOOKUP(A92,Contacts!$A$1:$F$103,3))</f>
        <v>#N/A</v>
      </c>
      <c r="F92" t="str">
        <f t="shared" si="2"/>
        <v xml:space="preserve">YY, </v>
      </c>
      <c r="G92">
        <f>'Export Data'!AA92</f>
        <v>0</v>
      </c>
      <c r="H92">
        <f>'Export Data'!Z92</f>
        <v>0</v>
      </c>
      <c r="I92">
        <f>'Export Data'!Y92</f>
        <v>0</v>
      </c>
      <c r="J92" s="79">
        <v>43832.663194444445</v>
      </c>
    </row>
    <row r="93" spans="1:10" x14ac:dyDescent="0.25">
      <c r="A93" t="str">
        <f>'Export Data'!X93&amp;", "&amp;'Export Data'!W93</f>
        <v xml:space="preserve">, </v>
      </c>
      <c r="B93" t="str">
        <f>IF('Export Data'!AT93="I will drive my scout, and I can drive other scouts TO camp.","DRIVE "&amp;'Export Data'!AU93,IF('Export Data'!AT93="I have arranged a ride for my scout TO camp..","Has Ride ("&amp;'Export Data'!AW93&amp;")",IF('Export Data'!AT93="I can drive ONLY my scout TO camp.","Has Ride (Family)",IF('Export Data'!AT93="Please find a ride for my scout TO camp.","Needs Ride",IF('Export Data'!AT93="My scout will drive themselves TO camp.","DRIVE (Self)","No Info")))))</f>
        <v>No Info</v>
      </c>
      <c r="C93" s="140" t="str">
        <f>IF('Export Data'!AX93="I will drive my scout, and I can drive other scouts HOME.","DRIVE "&amp;'Export Data'!AY93,IF('Export Data'!AX93="I have arranged a ride for my scout HOME.","Has Ride ("&amp;'Export Data'!BA93&amp;")",IF('Export Data'!AX93="I can drive ONLY my scout HOME.","Has Ride (Family)",IF('Export Data'!AX93="Please find a ride for my scout HOME.","Needs Ride",IF('Export Data'!AX93="My scout will drive themselves HOME.","DRIVE (Self)","No Info")))))</f>
        <v>No Info</v>
      </c>
      <c r="D93" s="141" t="str">
        <f>IF(NOT(ISBLANK('Export Data'!AV93)),"Drive to Camp: "&amp;'Export Data'!AV93&amp;CHAR(10),"")&amp;IF(NOT(ISBLANK('Export Data'!AZ93)),"Drive Home: "&amp;'Export Data'!AZ93,"")&amp; 'Export Data'!BI93</f>
        <v/>
      </c>
      <c r="E93" t="e">
        <f>IF(I93="179 Adult","Goat",VLOOKUP(A93,Contacts!$A$1:$F$103,3))</f>
        <v>#N/A</v>
      </c>
      <c r="F93" t="str">
        <f t="shared" si="2"/>
        <v xml:space="preserve">YY, </v>
      </c>
      <c r="G93">
        <f>'Export Data'!AA93</f>
        <v>0</v>
      </c>
      <c r="H93">
        <f>'Export Data'!Z93</f>
        <v>0</v>
      </c>
      <c r="I93">
        <f>'Export Data'!Y93</f>
        <v>0</v>
      </c>
      <c r="J93" s="79">
        <v>43832.663194444445</v>
      </c>
    </row>
    <row r="94" spans="1:10" x14ac:dyDescent="0.25">
      <c r="A94" t="str">
        <f>'Export Data'!X94&amp;", "&amp;'Export Data'!W94</f>
        <v xml:space="preserve">, </v>
      </c>
      <c r="B94" t="str">
        <f>IF('Export Data'!AT94="I will drive my scout, and I can drive other scouts TO camp.","DRIVE "&amp;'Export Data'!AU94,IF('Export Data'!AT94="I have arranged a ride for my scout TO camp..","Has Ride ("&amp;'Export Data'!AW94&amp;")",IF('Export Data'!AT94="I can drive ONLY my scout TO camp.","Has Ride (Family)",IF('Export Data'!AT94="Please find a ride for my scout TO camp.","Needs Ride",IF('Export Data'!AT94="My scout will drive themselves TO camp.","DRIVE (Self)","No Info")))))</f>
        <v>No Info</v>
      </c>
      <c r="C94" s="140" t="str">
        <f>IF('Export Data'!AX94="I will drive my scout, and I can drive other scouts HOME.","DRIVE "&amp;'Export Data'!AY94,IF('Export Data'!AX94="I have arranged a ride for my scout HOME.","Has Ride ("&amp;'Export Data'!BA94&amp;")",IF('Export Data'!AX94="I can drive ONLY my scout HOME.","Has Ride (Family)",IF('Export Data'!AX94="Please find a ride for my scout HOME.","Needs Ride",IF('Export Data'!AX94="My scout will drive themselves HOME.","DRIVE (Self)","No Info")))))</f>
        <v>No Info</v>
      </c>
      <c r="D94" s="141" t="str">
        <f>IF(NOT(ISBLANK('Export Data'!AV94)),"Drive to Camp: "&amp;'Export Data'!AV94&amp;CHAR(10),"")&amp;IF(NOT(ISBLANK('Export Data'!AZ94)),"Drive Home: "&amp;'Export Data'!AZ94,"")&amp; 'Export Data'!BI94</f>
        <v/>
      </c>
      <c r="E94" t="e">
        <f>IF(I94="179 Adult","Goat",VLOOKUP(A94,Contacts!$A$1:$F$103,3))</f>
        <v>#N/A</v>
      </c>
      <c r="F94" t="str">
        <f t="shared" si="2"/>
        <v xml:space="preserve">YY, </v>
      </c>
      <c r="G94">
        <f>'Export Data'!AA94</f>
        <v>0</v>
      </c>
      <c r="H94">
        <f>'Export Data'!Z94</f>
        <v>0</v>
      </c>
      <c r="I94">
        <f>'Export Data'!Y94</f>
        <v>0</v>
      </c>
      <c r="J94" s="79">
        <v>43832.663194444445</v>
      </c>
    </row>
    <row r="95" spans="1:10" x14ac:dyDescent="0.25">
      <c r="A95" t="str">
        <f>'Export Data'!X95&amp;", "&amp;'Export Data'!W95</f>
        <v xml:space="preserve">, </v>
      </c>
      <c r="B95" t="str">
        <f>IF('Export Data'!AT95="I will drive my scout, and I can drive other scouts TO camp.","DRIVE "&amp;'Export Data'!AU95,IF('Export Data'!AT95="I have arranged a ride for my scout TO camp..","Has Ride ("&amp;'Export Data'!AW95&amp;")",IF('Export Data'!AT95="I can drive ONLY my scout TO camp.","Has Ride (Family)",IF('Export Data'!AT95="Please find a ride for my scout TO camp.","Needs Ride",IF('Export Data'!AT95="My scout will drive themselves TO camp.","DRIVE (Self)","No Info")))))</f>
        <v>No Info</v>
      </c>
      <c r="C95" s="140" t="str">
        <f>IF('Export Data'!AX95="I will drive my scout, and I can drive other scouts HOME.","DRIVE "&amp;'Export Data'!AY95,IF('Export Data'!AX95="I have arranged a ride for my scout HOME.","Has Ride ("&amp;'Export Data'!BA95&amp;")",IF('Export Data'!AX95="I can drive ONLY my scout HOME.","Has Ride (Family)",IF('Export Data'!AX95="Please find a ride for my scout HOME.","Needs Ride",IF('Export Data'!AX95="My scout will drive themselves HOME.","DRIVE (Self)","No Info")))))</f>
        <v>No Info</v>
      </c>
      <c r="D95" s="141" t="str">
        <f>IF(NOT(ISBLANK('Export Data'!AV95)),"Drive to Camp: "&amp;'Export Data'!AV95&amp;CHAR(10),"")&amp;IF(NOT(ISBLANK('Export Data'!AZ95)),"Drive Home: "&amp;'Export Data'!AZ95,"")&amp; 'Export Data'!BI95</f>
        <v/>
      </c>
      <c r="E95" t="e">
        <f>IF(I95="179 Adult","Goat",VLOOKUP(A95,Contacts!$A$1:$F$103,3))</f>
        <v>#N/A</v>
      </c>
      <c r="F95" t="str">
        <f t="shared" si="2"/>
        <v xml:space="preserve">YY, </v>
      </c>
      <c r="G95">
        <f>'Export Data'!AA95</f>
        <v>0</v>
      </c>
      <c r="H95">
        <f>'Export Data'!Z95</f>
        <v>0</v>
      </c>
      <c r="I95">
        <f>'Export Data'!Y95</f>
        <v>0</v>
      </c>
      <c r="J95" s="79">
        <v>43832.663194444445</v>
      </c>
    </row>
    <row r="96" spans="1:10" x14ac:dyDescent="0.25">
      <c r="A96" t="str">
        <f>'Export Data'!X96&amp;", "&amp;'Export Data'!W96</f>
        <v xml:space="preserve">, </v>
      </c>
      <c r="B96" t="str">
        <f>IF('Export Data'!AT96="I will drive my scout, and I can drive other scouts TO camp.","DRIVE "&amp;'Export Data'!AU96,IF('Export Data'!AT96="I have arranged a ride for my scout TO camp..","Has Ride ("&amp;'Export Data'!AW96&amp;")",IF('Export Data'!AT96="I can drive ONLY my scout TO camp.","Has Ride (Family)",IF('Export Data'!AT96="Please find a ride for my scout TO camp.","Needs Ride",IF('Export Data'!AT96="My scout will drive themselves TO camp.","DRIVE (Self)","No Info")))))</f>
        <v>No Info</v>
      </c>
      <c r="C96" s="140" t="str">
        <f>IF('Export Data'!AX96="I will drive my scout, and I can drive other scouts HOME.","DRIVE "&amp;'Export Data'!AY96,IF('Export Data'!AX96="I have arranged a ride for my scout HOME.","Has Ride ("&amp;'Export Data'!BA96&amp;")",IF('Export Data'!AX96="I can drive ONLY my scout HOME.","Has Ride (Family)",IF('Export Data'!AX96="Please find a ride for my scout HOME.","Needs Ride",IF('Export Data'!AX96="My scout will drive themselves HOME.","DRIVE (Self)","No Info")))))</f>
        <v>No Info</v>
      </c>
      <c r="D96" s="141" t="str">
        <f>IF(NOT(ISBLANK('Export Data'!AV96)),"Drive to Camp: "&amp;'Export Data'!AV96&amp;CHAR(10),"")&amp;IF(NOT(ISBLANK('Export Data'!AZ96)),"Drive Home: "&amp;'Export Data'!AZ96,"")&amp; 'Export Data'!BI96</f>
        <v/>
      </c>
      <c r="E96" t="e">
        <f>IF(I96="179 Adult","Goat",VLOOKUP(A96,Contacts!$A$1:$F$103,3))</f>
        <v>#N/A</v>
      </c>
      <c r="F96" t="str">
        <f t="shared" si="2"/>
        <v xml:space="preserve">YY, </v>
      </c>
      <c r="G96">
        <f>'Export Data'!AA96</f>
        <v>0</v>
      </c>
      <c r="H96">
        <f>'Export Data'!Z96</f>
        <v>0</v>
      </c>
      <c r="I96">
        <f>'Export Data'!Y96</f>
        <v>0</v>
      </c>
      <c r="J96" s="79">
        <v>43832.663194444445</v>
      </c>
    </row>
    <row r="97" spans="1:10" x14ac:dyDescent="0.25">
      <c r="A97" t="str">
        <f>'Export Data'!X97&amp;", "&amp;'Export Data'!W97</f>
        <v xml:space="preserve">, </v>
      </c>
      <c r="B97" t="str">
        <f>IF('Export Data'!AT97="I will drive my scout, and I can drive other scouts TO camp.","DRIVE "&amp;'Export Data'!AU97,IF('Export Data'!AT97="I have arranged a ride for my scout TO camp..","Has Ride ("&amp;'Export Data'!AW97&amp;")",IF('Export Data'!AT97="I can drive ONLY my scout TO camp.","Has Ride (Family)",IF('Export Data'!AT97="Please find a ride for my scout TO camp.","Needs Ride",IF('Export Data'!AT97="My scout will drive themselves TO camp.","DRIVE (Self)","No Info")))))</f>
        <v>No Info</v>
      </c>
      <c r="C97" s="140" t="str">
        <f>IF('Export Data'!AX97="I will drive my scout, and I can drive other scouts HOME.","DRIVE "&amp;'Export Data'!AY97,IF('Export Data'!AX97="I have arranged a ride for my scout HOME.","Has Ride ("&amp;'Export Data'!BA97&amp;")",IF('Export Data'!AX97="I can drive ONLY my scout HOME.","Has Ride (Family)",IF('Export Data'!AX97="Please find a ride for my scout HOME.","Needs Ride",IF('Export Data'!AX97="My scout will drive themselves HOME.","DRIVE (Self)","No Info")))))</f>
        <v>No Info</v>
      </c>
      <c r="D97" s="141" t="str">
        <f>IF(NOT(ISBLANK('Export Data'!AV97)),"Drive to Camp: "&amp;'Export Data'!AV97&amp;CHAR(10),"")&amp;IF(NOT(ISBLANK('Export Data'!AZ97)),"Drive Home: "&amp;'Export Data'!AZ97,"")&amp; 'Export Data'!BI97</f>
        <v/>
      </c>
      <c r="E97" t="e">
        <f>IF(I97="179 Adult","Goat",VLOOKUP(A97,Contacts!$A$1:$F$103,3))</f>
        <v>#N/A</v>
      </c>
      <c r="F97" t="str">
        <f t="shared" si="2"/>
        <v xml:space="preserve">YY, </v>
      </c>
      <c r="G97">
        <f>'Export Data'!AA97</f>
        <v>0</v>
      </c>
      <c r="H97">
        <f>'Export Data'!Z97</f>
        <v>0</v>
      </c>
      <c r="I97">
        <f>'Export Data'!Y97</f>
        <v>0</v>
      </c>
      <c r="J97" s="79">
        <v>43832.663194444445</v>
      </c>
    </row>
    <row r="98" spans="1:10" x14ac:dyDescent="0.25">
      <c r="A98" t="str">
        <f>'Export Data'!X98&amp;", "&amp;'Export Data'!W98</f>
        <v xml:space="preserve">, </v>
      </c>
      <c r="B98" t="str">
        <f>IF('Export Data'!AT98="I will drive my scout, and I can drive other scouts TO camp.","DRIVE "&amp;'Export Data'!AU98,IF('Export Data'!AT98="I have arranged a ride for my scout TO camp..","Has Ride ("&amp;'Export Data'!AW98&amp;")",IF('Export Data'!AT98="I can drive ONLY my scout TO camp.","Has Ride (Family)",IF('Export Data'!AT98="Please find a ride for my scout TO camp.","Needs Ride",IF('Export Data'!AT98="My scout will drive themselves TO camp.","DRIVE (Self)","No Info")))))</f>
        <v>No Info</v>
      </c>
      <c r="C98" s="140" t="str">
        <f>IF('Export Data'!AX98="I will drive my scout, and I can drive other scouts HOME.","DRIVE "&amp;'Export Data'!AY98,IF('Export Data'!AX98="I have arranged a ride for my scout HOME.","Has Ride ("&amp;'Export Data'!BA98&amp;")",IF('Export Data'!AX98="I can drive ONLY my scout HOME.","Has Ride (Family)",IF('Export Data'!AX98="Please find a ride for my scout HOME.","Needs Ride",IF('Export Data'!AX98="My scout will drive themselves HOME.","DRIVE (Self)","No Info")))))</f>
        <v>No Info</v>
      </c>
      <c r="D98" s="141" t="str">
        <f>IF(NOT(ISBLANK('Export Data'!AV98)),"Drive to Camp: "&amp;'Export Data'!AV98&amp;CHAR(10),"")&amp;IF(NOT(ISBLANK('Export Data'!AZ98)),"Drive Home: "&amp;'Export Data'!AZ98,"")&amp; 'Export Data'!BI98</f>
        <v/>
      </c>
      <c r="E98" t="e">
        <f>IF(I98="179 Adult","Goat",VLOOKUP(A98,Contacts!$A$1:$F$103,3))</f>
        <v>#N/A</v>
      </c>
      <c r="F98" t="str">
        <f t="shared" si="2"/>
        <v xml:space="preserve">YY, </v>
      </c>
      <c r="G98">
        <f>'Export Data'!AA98</f>
        <v>0</v>
      </c>
      <c r="H98">
        <f>'Export Data'!Z98</f>
        <v>0</v>
      </c>
      <c r="I98">
        <f>'Export Data'!Y98</f>
        <v>0</v>
      </c>
      <c r="J98" s="79">
        <v>43832.663194444445</v>
      </c>
    </row>
    <row r="99" spans="1:10" x14ac:dyDescent="0.25">
      <c r="A99" t="str">
        <f>'Export Data'!X99&amp;", "&amp;'Export Data'!W99</f>
        <v xml:space="preserve">, </v>
      </c>
      <c r="B99" t="str">
        <f>IF('Export Data'!AT99="I will drive my scout, and I can drive other scouts TO camp.","DRIVE "&amp;'Export Data'!AU99,IF('Export Data'!AT99="I have arranged a ride for my scout TO camp..","Has Ride ("&amp;'Export Data'!AW99&amp;")",IF('Export Data'!AT99="I can drive ONLY my scout TO camp.","Has Ride (Family)",IF('Export Data'!AT99="Please find a ride for my scout TO camp.","Needs Ride",IF('Export Data'!AT99="My scout will drive themselves TO camp.","DRIVE (Self)","No Info")))))</f>
        <v>No Info</v>
      </c>
      <c r="C99" s="140" t="str">
        <f>IF('Export Data'!AX99="I will drive my scout, and I can drive other scouts HOME.","DRIVE "&amp;'Export Data'!AY99,IF('Export Data'!AX99="I have arranged a ride for my scout HOME.","Has Ride ("&amp;'Export Data'!BA99&amp;")",IF('Export Data'!AX99="I can drive ONLY my scout HOME.","Has Ride (Family)",IF('Export Data'!AX99="Please find a ride for my scout HOME.","Needs Ride",IF('Export Data'!AX99="My scout will drive themselves HOME.","DRIVE (Self)","No Info")))))</f>
        <v>No Info</v>
      </c>
      <c r="D99" s="141" t="str">
        <f>IF(NOT(ISBLANK('Export Data'!AV99)),"Drive to Camp: "&amp;'Export Data'!AV99&amp;CHAR(10),"")&amp;IF(NOT(ISBLANK('Export Data'!AZ99)),"Drive Home: "&amp;'Export Data'!AZ99,"")&amp; 'Export Data'!BI99</f>
        <v/>
      </c>
      <c r="E99" t="e">
        <f>IF(I99="179 Adult","Goat",VLOOKUP(A99,Contacts!$A$1:$F$103,3))</f>
        <v>#N/A</v>
      </c>
      <c r="F99" t="str">
        <f t="shared" si="2"/>
        <v xml:space="preserve">YY, </v>
      </c>
      <c r="G99">
        <f>'Export Data'!AA99</f>
        <v>0</v>
      </c>
      <c r="H99">
        <f>'Export Data'!Z99</f>
        <v>0</v>
      </c>
      <c r="I99">
        <f>'Export Data'!Y99</f>
        <v>0</v>
      </c>
      <c r="J99" s="79">
        <v>43832.663194444445</v>
      </c>
    </row>
    <row r="100" spans="1:10" x14ac:dyDescent="0.25">
      <c r="A100" t="str">
        <f>'Export Data'!X100&amp;", "&amp;'Export Data'!W100</f>
        <v xml:space="preserve">, </v>
      </c>
      <c r="B100" t="str">
        <f>IF('Export Data'!AT100="I will drive my scout, and I can drive other scouts TO camp.","DRIVE "&amp;'Export Data'!AU100,IF('Export Data'!AT100="I have arranged a ride for my scout TO camp..","Has Ride ("&amp;'Export Data'!AW100&amp;")",IF('Export Data'!AT100="I can drive ONLY my scout TO camp.","Has Ride (Family)",IF('Export Data'!AT100="Please find a ride for my scout TO camp.","Needs Ride",IF('Export Data'!AT100="My scout will drive themselves TO camp.","DRIVE (Self)","No Info")))))</f>
        <v>No Info</v>
      </c>
      <c r="C100" s="140" t="str">
        <f>IF('Export Data'!AX100="I will drive my scout, and I can drive other scouts HOME.","DRIVE "&amp;'Export Data'!AY100,IF('Export Data'!AX100="I have arranged a ride for my scout HOME.","Has Ride ("&amp;'Export Data'!BA100&amp;")",IF('Export Data'!AX100="I can drive ONLY my scout HOME.","Has Ride (Family)",IF('Export Data'!AX100="Please find a ride for my scout HOME.","Needs Ride",IF('Export Data'!AX100="My scout will drive themselves HOME.","DRIVE (Self)","No Info")))))</f>
        <v>No Info</v>
      </c>
      <c r="D100" s="141" t="str">
        <f>IF(NOT(ISBLANK('Export Data'!AV100)),"Drive to Camp: "&amp;'Export Data'!AV100&amp;CHAR(10),"")&amp;IF(NOT(ISBLANK('Export Data'!AZ100)),"Drive Home: "&amp;'Export Data'!AZ100,"")&amp; 'Export Data'!BI100</f>
        <v/>
      </c>
      <c r="E100" t="e">
        <f>IF(I100="179 Adult","Goat",VLOOKUP(A100,Contacts!$A$1:$F$103,3))</f>
        <v>#N/A</v>
      </c>
      <c r="F100" t="str">
        <f t="shared" si="2"/>
        <v xml:space="preserve">YY, </v>
      </c>
      <c r="G100">
        <f>'Export Data'!AA100</f>
        <v>0</v>
      </c>
      <c r="H100">
        <f>'Export Data'!Z100</f>
        <v>0</v>
      </c>
      <c r="I100">
        <f>'Export Data'!Y100</f>
        <v>0</v>
      </c>
      <c r="J100" s="79">
        <v>43832.663194444445</v>
      </c>
    </row>
    <row r="101" spans="1:10" x14ac:dyDescent="0.25">
      <c r="A101" t="str">
        <f>'Export Data'!X101&amp;", "&amp;'Export Data'!W101</f>
        <v xml:space="preserve">, </v>
      </c>
      <c r="B101" t="str">
        <f>IF('Export Data'!AT101="I will drive my scout, and I can drive other scouts TO camp.","DRIVE "&amp;'Export Data'!AU101,IF('Export Data'!AT101="I have arranged a ride for my scout TO camp..","Has Ride ("&amp;'Export Data'!AW101&amp;")",IF('Export Data'!AT101="I can drive ONLY my scout TO camp.","Has Ride (Family)",IF('Export Data'!AT101="Please find a ride for my scout TO camp.","Needs Ride",IF('Export Data'!AT101="My scout will drive themselves TO camp.","DRIVE (Self)","No Info")))))</f>
        <v>No Info</v>
      </c>
      <c r="C101" s="140" t="str">
        <f>IF('Export Data'!AX101="I will drive my scout, and I can drive other scouts HOME.","DRIVE "&amp;'Export Data'!AY101,IF('Export Data'!AX101="I have arranged a ride for my scout HOME.","Has Ride ("&amp;'Export Data'!BA101&amp;")",IF('Export Data'!AX101="I can drive ONLY my scout HOME.","Has Ride (Family)",IF('Export Data'!AX101="Please find a ride for my scout HOME.","Needs Ride",IF('Export Data'!AX101="My scout will drive themselves HOME.","DRIVE (Self)","No Info")))))</f>
        <v>No Info</v>
      </c>
      <c r="D101" s="141" t="str">
        <f>IF(NOT(ISBLANK('Export Data'!AV101)),"Drive to Camp: "&amp;'Export Data'!AV101&amp;CHAR(10),"")&amp;IF(NOT(ISBLANK('Export Data'!AZ101)),"Drive Home: "&amp;'Export Data'!AZ101,"")&amp; 'Export Data'!BI101</f>
        <v/>
      </c>
      <c r="E101" t="e">
        <f>IF(I101="179 Adult","Goat",VLOOKUP(A101,Contacts!$A$1:$F$103,3))</f>
        <v>#N/A</v>
      </c>
      <c r="F101" t="str">
        <f t="shared" si="2"/>
        <v xml:space="preserve">YY, </v>
      </c>
      <c r="G101">
        <f>'Export Data'!AA101</f>
        <v>0</v>
      </c>
      <c r="H101">
        <f>'Export Data'!Z101</f>
        <v>0</v>
      </c>
      <c r="I101">
        <f>'Export Data'!Y101</f>
        <v>0</v>
      </c>
      <c r="J101" s="79">
        <v>43832.663194444445</v>
      </c>
    </row>
    <row r="102" spans="1:10" x14ac:dyDescent="0.25">
      <c r="A102" t="str">
        <f>'Export Data'!X102&amp;", "&amp;'Export Data'!W102</f>
        <v xml:space="preserve">, </v>
      </c>
      <c r="B102" t="str">
        <f>IF('Export Data'!AT102="I will drive my scout, and I can drive other scouts TO camp.","DRIVE "&amp;'Export Data'!AU102,IF('Export Data'!AT102="I have arranged a ride for my scout TO camp..","Has Ride ("&amp;'Export Data'!AW102&amp;")",IF('Export Data'!AT102="I can drive ONLY my scout TO camp.","Has Ride (Family)",IF('Export Data'!AT102="Please find a ride for my scout TO camp.","Needs Ride",IF('Export Data'!AT102="My scout will drive themselves TO camp.","DRIVE (Self)","No Info")))))</f>
        <v>No Info</v>
      </c>
      <c r="C102" s="140" t="str">
        <f>IF('Export Data'!AX102="I will drive my scout, and I can drive other scouts HOME.","DRIVE "&amp;'Export Data'!AY102,IF('Export Data'!AX102="I have arranged a ride for my scout HOME.","Has Ride ("&amp;'Export Data'!BA102&amp;")",IF('Export Data'!AX102="I can drive ONLY my scout HOME.","Has Ride (Family)",IF('Export Data'!AX102="Please find a ride for my scout HOME.","Needs Ride",IF('Export Data'!AX102="My scout will drive themselves HOME.","DRIVE (Self)","No Info")))))</f>
        <v>No Info</v>
      </c>
      <c r="D102" s="141" t="str">
        <f>IF(NOT(ISBLANK('Export Data'!AV102)),"Drive to Camp: "&amp;'Export Data'!AV102&amp;CHAR(10),"")&amp;IF(NOT(ISBLANK('Export Data'!AZ102)),"Drive Home: "&amp;'Export Data'!AZ102,"")&amp; 'Export Data'!BI102</f>
        <v/>
      </c>
      <c r="E102" t="e">
        <f>IF(I102="179 Adult","Goat",VLOOKUP(A102,Contacts!$A$1:$F$103,3))</f>
        <v>#N/A</v>
      </c>
      <c r="F102" t="str">
        <f t="shared" si="2"/>
        <v xml:space="preserve">YY, </v>
      </c>
      <c r="G102">
        <f>'Export Data'!AA102</f>
        <v>0</v>
      </c>
      <c r="H102">
        <f>'Export Data'!Z102</f>
        <v>0</v>
      </c>
      <c r="I102">
        <f>'Export Data'!Y102</f>
        <v>0</v>
      </c>
      <c r="J102" s="79">
        <v>43832.663194444445</v>
      </c>
    </row>
    <row r="103" spans="1:10" x14ac:dyDescent="0.25">
      <c r="A103" t="str">
        <f>'Export Data'!X103&amp;", "&amp;'Export Data'!W103</f>
        <v xml:space="preserve">, </v>
      </c>
      <c r="B103" t="str">
        <f>IF('Export Data'!AT103="I will drive my scout, and I can drive other scouts TO camp.","DRIVE "&amp;'Export Data'!AU103,IF('Export Data'!AT103="I have arranged a ride for my scout TO camp..","Has Ride ("&amp;'Export Data'!AW103&amp;")",IF('Export Data'!AT103="I can drive ONLY my scout TO camp.","Has Ride (Family)",IF('Export Data'!AT103="Please find a ride for my scout TO camp.","Needs Ride",IF('Export Data'!AT103="My scout will drive themselves TO camp.","DRIVE (Self)","No Info")))))</f>
        <v>No Info</v>
      </c>
      <c r="C103" s="140" t="str">
        <f>IF('Export Data'!AX103="I will drive my scout, and I can drive other scouts HOME.","DRIVE "&amp;'Export Data'!AY103,IF('Export Data'!AX103="I have arranged a ride for my scout HOME.","Has Ride ("&amp;'Export Data'!BA103&amp;")",IF('Export Data'!AX103="I can drive ONLY my scout HOME.","Has Ride (Family)",IF('Export Data'!AX103="Please find a ride for my scout HOME.","Needs Ride",IF('Export Data'!AX103="My scout will drive themselves HOME.","DRIVE (Self)","No Info")))))</f>
        <v>No Info</v>
      </c>
      <c r="D103" s="141" t="str">
        <f>IF(NOT(ISBLANK('Export Data'!AV103)),"Drive to Camp: "&amp;'Export Data'!AV103&amp;CHAR(10),"")&amp;IF(NOT(ISBLANK('Export Data'!AZ103)),"Drive Home: "&amp;'Export Data'!AZ103,"")&amp; 'Export Data'!BI103</f>
        <v/>
      </c>
      <c r="E103" t="e">
        <f>IF(I103="179 Adult","Goat",VLOOKUP(A103,Contacts!$A$1:$F$103,3))</f>
        <v>#N/A</v>
      </c>
      <c r="F103" t="str">
        <f t="shared" si="2"/>
        <v xml:space="preserve">YY, </v>
      </c>
      <c r="G103">
        <f>'Export Data'!AA103</f>
        <v>0</v>
      </c>
      <c r="H103">
        <f>'Export Data'!Z103</f>
        <v>0</v>
      </c>
      <c r="I103">
        <f>'Export Data'!Y103</f>
        <v>0</v>
      </c>
      <c r="J103" s="79">
        <v>43832.663194444445</v>
      </c>
    </row>
    <row r="104" spans="1:10" x14ac:dyDescent="0.25">
      <c r="A104" t="str">
        <f>'Export Data'!X104&amp;", "&amp;'Export Data'!W104</f>
        <v xml:space="preserve">, </v>
      </c>
      <c r="B104" t="str">
        <f>IF('Export Data'!AT104="I will drive my scout, and I can drive other scouts TO camp.","DRIVE "&amp;'Export Data'!AU104,IF('Export Data'!AT104="I have arranged a ride for my scout TO camp..","Has Ride ("&amp;'Export Data'!AW104&amp;")",IF('Export Data'!AT104="I can drive ONLY my scout TO camp.","Has Ride (Family)",IF('Export Data'!AT104="Please find a ride for my scout TO camp.","Needs Ride",IF('Export Data'!AT104="My scout will drive themselves TO camp.","DRIVE (Self)","No Info")))))</f>
        <v>No Info</v>
      </c>
      <c r="C104" s="140" t="str">
        <f>IF('Export Data'!AX104="I will drive my scout, and I can drive other scouts HOME.","DRIVE "&amp;'Export Data'!AY104,IF('Export Data'!AX104="I have arranged a ride for my scout HOME.","Has Ride ("&amp;'Export Data'!BA104&amp;")",IF('Export Data'!AX104="I can drive ONLY my scout HOME.","Has Ride (Family)",IF('Export Data'!AX104="Please find a ride for my scout HOME.","Needs Ride",IF('Export Data'!AX104="My scout will drive themselves HOME.","DRIVE (Self)","No Info")))))</f>
        <v>No Info</v>
      </c>
      <c r="D104" s="141" t="str">
        <f>IF(NOT(ISBLANK('Export Data'!AV104)),"Drive to Camp: "&amp;'Export Data'!AV104&amp;CHAR(10),"")&amp;IF(NOT(ISBLANK('Export Data'!AZ104)),"Drive Home: "&amp;'Export Data'!AZ104,"")&amp; 'Export Data'!BI104</f>
        <v/>
      </c>
      <c r="E104" t="e">
        <f>IF(I104="179 Adult","Goat",VLOOKUP(A104,Contacts!$A$1:$F$103,3))</f>
        <v>#N/A</v>
      </c>
      <c r="F104" t="str">
        <f t="shared" si="2"/>
        <v xml:space="preserve">YY, </v>
      </c>
      <c r="G104">
        <f>'Export Data'!AA104</f>
        <v>0</v>
      </c>
      <c r="H104">
        <f>'Export Data'!Z104</f>
        <v>0</v>
      </c>
      <c r="I104">
        <f>'Export Data'!Y104</f>
        <v>0</v>
      </c>
      <c r="J104" s="79">
        <v>43832.663194444445</v>
      </c>
    </row>
    <row r="105" spans="1:10" x14ac:dyDescent="0.25">
      <c r="A105" t="str">
        <f>'Export Data'!X105&amp;", "&amp;'Export Data'!W105</f>
        <v xml:space="preserve">, </v>
      </c>
      <c r="B105" t="str">
        <f>IF('Export Data'!AT105="I will drive my scout, and I can drive other scouts TO camp.","DRIVE "&amp;'Export Data'!AU105,IF('Export Data'!AT105="I have arranged a ride for my scout TO camp..","Has Ride ("&amp;'Export Data'!AW105&amp;")",IF('Export Data'!AT105="I can drive ONLY my scout TO camp.","Has Ride (Family)",IF('Export Data'!AT105="Please find a ride for my scout TO camp.","Needs Ride",IF('Export Data'!AT105="My scout will drive themselves TO camp.","DRIVE (Self)","No Info")))))</f>
        <v>No Info</v>
      </c>
      <c r="C105" s="140" t="str">
        <f>IF('Export Data'!AX105="I will drive my scout, and I can drive other scouts HOME.","DRIVE "&amp;'Export Data'!AY105,IF('Export Data'!AX105="I have arranged a ride for my scout HOME.","Has Ride ("&amp;'Export Data'!BA105&amp;")",IF('Export Data'!AX105="I can drive ONLY my scout HOME.","Has Ride (Family)",IF('Export Data'!AX105="Please find a ride for my scout HOME.","Needs Ride",IF('Export Data'!AX105="My scout will drive themselves HOME.","DRIVE (Self)","No Info")))))</f>
        <v>No Info</v>
      </c>
      <c r="D105" s="141" t="str">
        <f>IF(NOT(ISBLANK('Export Data'!AV105)),"Drive to Camp: "&amp;'Export Data'!AV105&amp;CHAR(10),"")&amp;IF(NOT(ISBLANK('Export Data'!AZ105)),"Drive Home: "&amp;'Export Data'!AZ105,"")&amp; 'Export Data'!BI105</f>
        <v/>
      </c>
      <c r="E105" t="e">
        <f>IF(I105="179 Adult","Goat",VLOOKUP(A105,Contacts!$A$1:$F$103,3))</f>
        <v>#N/A</v>
      </c>
      <c r="F105" t="str">
        <f t="shared" si="2"/>
        <v xml:space="preserve">YY, </v>
      </c>
      <c r="G105">
        <f>'Export Data'!AA105</f>
        <v>0</v>
      </c>
      <c r="H105">
        <f>'Export Data'!Z105</f>
        <v>0</v>
      </c>
      <c r="I105">
        <f>'Export Data'!Y105</f>
        <v>0</v>
      </c>
      <c r="J105" s="79">
        <v>43832.663194444445</v>
      </c>
    </row>
    <row r="106" spans="1:10" x14ac:dyDescent="0.25">
      <c r="A106" t="str">
        <f>'Export Data'!X106&amp;", "&amp;'Export Data'!W106</f>
        <v xml:space="preserve">, </v>
      </c>
      <c r="B106" t="str">
        <f>IF('Export Data'!AT106="I will drive my scout, and I can drive other scouts TO camp.","DRIVE "&amp;'Export Data'!AU106,IF('Export Data'!AT106="I have arranged a ride for my scout TO camp..","Has Ride ("&amp;'Export Data'!AW106&amp;")",IF('Export Data'!AT106="I can drive ONLY my scout TO camp.","Has Ride (Family)",IF('Export Data'!AT106="Please find a ride for my scout TO camp.","Needs Ride",IF('Export Data'!AT106="My scout will drive themselves TO camp.","DRIVE (Self)","No Info")))))</f>
        <v>No Info</v>
      </c>
      <c r="C106" s="140" t="str">
        <f>IF('Export Data'!AX106="I will drive my scout, and I can drive other scouts HOME.","DRIVE "&amp;'Export Data'!AY106,IF('Export Data'!AX106="I have arranged a ride for my scout HOME.","Has Ride ("&amp;'Export Data'!BA106&amp;")",IF('Export Data'!AX106="I can drive ONLY my scout HOME.","Has Ride (Family)",IF('Export Data'!AX106="Please find a ride for my scout HOME.","Needs Ride",IF('Export Data'!AX106="My scout will drive themselves HOME.","DRIVE (Self)","No Info")))))</f>
        <v>No Info</v>
      </c>
      <c r="D106" s="141" t="str">
        <f>IF(NOT(ISBLANK('Export Data'!AV106)),"Drive to Camp: "&amp;'Export Data'!AV106&amp;CHAR(10),"")&amp;IF(NOT(ISBLANK('Export Data'!AZ106)),"Drive Home: "&amp;'Export Data'!AZ106,"")&amp; 'Export Data'!BI106</f>
        <v/>
      </c>
      <c r="E106" t="e">
        <f>IF(I106="179 Adult","Goat",VLOOKUP(A106,Contacts!$A$1:$F$103,3))</f>
        <v>#N/A</v>
      </c>
      <c r="F106" t="str">
        <f t="shared" si="2"/>
        <v xml:space="preserve">YY, </v>
      </c>
      <c r="G106">
        <f>'Export Data'!AA106</f>
        <v>0</v>
      </c>
      <c r="H106">
        <f>'Export Data'!Z106</f>
        <v>0</v>
      </c>
      <c r="I106">
        <f>'Export Data'!Y106</f>
        <v>0</v>
      </c>
      <c r="J106" s="79">
        <v>43832.663194444445</v>
      </c>
    </row>
    <row r="107" spans="1:10" x14ac:dyDescent="0.25">
      <c r="A107" t="str">
        <f>'Export Data'!X107&amp;", "&amp;'Export Data'!W107</f>
        <v xml:space="preserve">, </v>
      </c>
      <c r="B107" t="str">
        <f>IF('Export Data'!AT107="I will drive my scout, and I can drive other scouts TO camp.","DRIVE "&amp;'Export Data'!AU107,IF('Export Data'!AT107="I have arranged a ride for my scout TO camp..","Has Ride ("&amp;'Export Data'!AW107&amp;")",IF('Export Data'!AT107="I can drive ONLY my scout TO camp.","Has Ride (Family)",IF('Export Data'!AT107="Please find a ride for my scout TO camp.","Needs Ride",IF('Export Data'!AT107="My scout will drive themselves TO camp.","DRIVE (Self)","No Info")))))</f>
        <v>No Info</v>
      </c>
      <c r="C107" s="140" t="str">
        <f>IF('Export Data'!AX107="I will drive my scout, and I can drive other scouts HOME.","DRIVE "&amp;'Export Data'!AY107,IF('Export Data'!AX107="I have arranged a ride for my scout HOME.","Has Ride ("&amp;'Export Data'!BA107&amp;")",IF('Export Data'!AX107="I can drive ONLY my scout HOME.","Has Ride (Family)",IF('Export Data'!AX107="Please find a ride for my scout HOME.","Needs Ride",IF('Export Data'!AX107="My scout will drive themselves HOME.","DRIVE (Self)","No Info")))))</f>
        <v>No Info</v>
      </c>
      <c r="D107" s="141" t="str">
        <f>IF(NOT(ISBLANK('Export Data'!AV107)),"Drive to Camp: "&amp;'Export Data'!AV107&amp;CHAR(10),"")&amp;IF(NOT(ISBLANK('Export Data'!AZ107)),"Drive Home: "&amp;'Export Data'!AZ107,"")&amp; 'Export Data'!BI107</f>
        <v/>
      </c>
      <c r="E107" t="e">
        <f>IF(I107="179 Adult","Goat",VLOOKUP(A107,Contacts!$A$1:$F$103,3))</f>
        <v>#N/A</v>
      </c>
      <c r="F107" t="str">
        <f t="shared" si="2"/>
        <v xml:space="preserve">YY, </v>
      </c>
      <c r="G107">
        <f>'Export Data'!AA107</f>
        <v>0</v>
      </c>
      <c r="H107">
        <f>'Export Data'!Z107</f>
        <v>0</v>
      </c>
      <c r="I107">
        <f>'Export Data'!Y107</f>
        <v>0</v>
      </c>
      <c r="J107" s="79">
        <v>43832.663194444445</v>
      </c>
    </row>
    <row r="108" spans="1:10" x14ac:dyDescent="0.25">
      <c r="A108" t="str">
        <f>'Export Data'!X108&amp;", "&amp;'Export Data'!W108</f>
        <v xml:space="preserve">, </v>
      </c>
      <c r="B108" t="str">
        <f>IF('Export Data'!AT108="I will drive my scout, and I can drive other scouts TO camp.","DRIVE "&amp;'Export Data'!AU108,IF('Export Data'!AT108="I have arranged a ride for my scout TO camp..","Has Ride ("&amp;'Export Data'!AW108&amp;")",IF('Export Data'!AT108="I can drive ONLY my scout TO camp.","Has Ride (Family)",IF('Export Data'!AT108="Please find a ride for my scout TO camp.","Needs Ride",IF('Export Data'!AT108="My scout will drive themselves TO camp.","DRIVE (Self)","No Info")))))</f>
        <v>No Info</v>
      </c>
      <c r="C108" s="140" t="str">
        <f>IF('Export Data'!AX108="I will drive my scout, and I can drive other scouts HOME.","DRIVE "&amp;'Export Data'!AY108,IF('Export Data'!AX108="I have arranged a ride for my scout HOME.","Has Ride ("&amp;'Export Data'!BA108&amp;")",IF('Export Data'!AX108="I can drive ONLY my scout HOME.","Has Ride (Family)",IF('Export Data'!AX108="Please find a ride for my scout HOME.","Needs Ride",IF('Export Data'!AX108="My scout will drive themselves HOME.","DRIVE (Self)","No Info")))))</f>
        <v>No Info</v>
      </c>
      <c r="D108" s="141" t="str">
        <f>IF(NOT(ISBLANK('Export Data'!AV108)),"Drive to Camp: "&amp;'Export Data'!AV108&amp;CHAR(10),"")&amp;IF(NOT(ISBLANK('Export Data'!AZ108)),"Drive Home: "&amp;'Export Data'!AZ108,"")&amp; 'Export Data'!BI108</f>
        <v/>
      </c>
      <c r="E108" t="e">
        <f>IF(I108="179 Adult","Goat",VLOOKUP(A108,Contacts!$A$1:$F$103,3))</f>
        <v>#N/A</v>
      </c>
      <c r="F108" t="str">
        <f t="shared" si="2"/>
        <v xml:space="preserve">YY, </v>
      </c>
      <c r="G108">
        <f>'Export Data'!AA108</f>
        <v>0</v>
      </c>
      <c r="H108">
        <f>'Export Data'!Z108</f>
        <v>0</v>
      </c>
      <c r="I108">
        <f>'Export Data'!Y108</f>
        <v>0</v>
      </c>
      <c r="J108" s="79">
        <v>43832.663194444445</v>
      </c>
    </row>
    <row r="109" spans="1:10" x14ac:dyDescent="0.25">
      <c r="A109" t="str">
        <f>'Export Data'!X109&amp;", "&amp;'Export Data'!W109</f>
        <v xml:space="preserve">, </v>
      </c>
      <c r="B109" t="str">
        <f>IF('Export Data'!AT109="I will drive my scout, and I can drive other scouts TO camp.","DRIVE "&amp;'Export Data'!AU109,IF('Export Data'!AT109="I have arranged a ride for my scout TO camp..","Has Ride ("&amp;'Export Data'!AW109&amp;")",IF('Export Data'!AT109="I can drive ONLY my scout TO camp.","Has Ride (Family)",IF('Export Data'!AT109="Please find a ride for my scout TO camp.","Needs Ride",IF('Export Data'!AT109="My scout will drive themselves TO camp.","DRIVE (Self)","No Info")))))</f>
        <v>No Info</v>
      </c>
      <c r="C109" s="140" t="str">
        <f>IF('Export Data'!AX109="I will drive my scout, and I can drive other scouts HOME.","DRIVE "&amp;'Export Data'!AY109,IF('Export Data'!AX109="I have arranged a ride for my scout HOME.","Has Ride ("&amp;'Export Data'!BA109&amp;")",IF('Export Data'!AX109="I can drive ONLY my scout HOME.","Has Ride (Family)",IF('Export Data'!AX109="Please find a ride for my scout HOME.","Needs Ride",IF('Export Data'!AX109="My scout will drive themselves HOME.","DRIVE (Self)","No Info")))))</f>
        <v>No Info</v>
      </c>
      <c r="D109" s="141" t="str">
        <f>IF(NOT(ISBLANK('Export Data'!AV109)),"Drive to Camp: "&amp;'Export Data'!AV109&amp;CHAR(10),"")&amp;IF(NOT(ISBLANK('Export Data'!AZ109)),"Drive Home: "&amp;'Export Data'!AZ109,"")&amp; 'Export Data'!BI109</f>
        <v/>
      </c>
      <c r="E109" t="e">
        <f>IF(I109="179 Adult","Goat",VLOOKUP(A109,Contacts!$A$1:$F$103,3))</f>
        <v>#N/A</v>
      </c>
      <c r="F109" t="str">
        <f t="shared" si="2"/>
        <v xml:space="preserve">YY, </v>
      </c>
      <c r="G109">
        <f>'Export Data'!AA109</f>
        <v>0</v>
      </c>
      <c r="H109">
        <f>'Export Data'!Z109</f>
        <v>0</v>
      </c>
      <c r="I109">
        <f>'Export Data'!Y109</f>
        <v>0</v>
      </c>
      <c r="J109" s="79">
        <v>43832.663194444445</v>
      </c>
    </row>
    <row r="110" spans="1:10" x14ac:dyDescent="0.25">
      <c r="A110" t="str">
        <f>'Export Data'!X110&amp;", "&amp;'Export Data'!W110</f>
        <v xml:space="preserve">, </v>
      </c>
      <c r="B110" t="str">
        <f>IF('Export Data'!AT110="I will drive my scout, and I can drive other scouts TO camp.","DRIVE "&amp;'Export Data'!AU110,IF('Export Data'!AT110="I have arranged a ride for my scout TO camp..","Has Ride ("&amp;'Export Data'!AW110&amp;")",IF('Export Data'!AT110="I can drive ONLY my scout TO camp.","Has Ride (Family)",IF('Export Data'!AT110="Please find a ride for my scout TO camp.","Needs Ride",IF('Export Data'!AT110="My scout will drive themselves TO camp.","DRIVE (Self)","No Info")))))</f>
        <v>No Info</v>
      </c>
      <c r="C110" s="140" t="str">
        <f>IF('Export Data'!AX110="I will drive my scout, and I can drive other scouts HOME.","DRIVE "&amp;'Export Data'!AY110,IF('Export Data'!AX110="I have arranged a ride for my scout HOME.","Has Ride ("&amp;'Export Data'!BA110&amp;")",IF('Export Data'!AX110="I can drive ONLY my scout HOME.","Has Ride (Family)",IF('Export Data'!AX110="Please find a ride for my scout HOME.","Needs Ride",IF('Export Data'!AX110="My scout will drive themselves HOME.","DRIVE (Self)","No Info")))))</f>
        <v>No Info</v>
      </c>
      <c r="D110" s="141" t="str">
        <f>IF(NOT(ISBLANK('Export Data'!AV110)),"Drive to Camp: "&amp;'Export Data'!AV110&amp;CHAR(10),"")&amp;IF(NOT(ISBLANK('Export Data'!AZ110)),"Drive Home: "&amp;'Export Data'!AZ110,"")&amp; 'Export Data'!BI110</f>
        <v/>
      </c>
      <c r="E110" t="e">
        <f>IF(I110="179 Adult","Goat",VLOOKUP(A110,Contacts!$A$1:$F$103,3))</f>
        <v>#N/A</v>
      </c>
      <c r="F110" t="str">
        <f t="shared" si="2"/>
        <v xml:space="preserve">YY, </v>
      </c>
      <c r="G110">
        <f>'Export Data'!AA110</f>
        <v>0</v>
      </c>
      <c r="H110">
        <f>'Export Data'!Z110</f>
        <v>0</v>
      </c>
      <c r="I110">
        <f>'Export Data'!Y110</f>
        <v>0</v>
      </c>
      <c r="J110" s="79">
        <v>43832.663194444445</v>
      </c>
    </row>
    <row r="111" spans="1:10" x14ac:dyDescent="0.25">
      <c r="A111" t="str">
        <f>'Export Data'!X111&amp;", "&amp;'Export Data'!W111</f>
        <v xml:space="preserve">, </v>
      </c>
      <c r="B111" t="str">
        <f>IF('Export Data'!AT111="I will drive my scout, and I can drive other scouts TO camp.","DRIVE "&amp;'Export Data'!AU111,IF('Export Data'!AT111="I have arranged a ride for my scout TO camp..","Has Ride ("&amp;'Export Data'!AW111&amp;")",IF('Export Data'!AT111="I can drive ONLY my scout TO camp.","Has Ride (Family)",IF('Export Data'!AT111="Please find a ride for my scout TO camp.","Needs Ride",IF('Export Data'!AT111="My scout will drive themselves TO camp.","DRIVE (Self)","No Info")))))</f>
        <v>No Info</v>
      </c>
      <c r="C111" s="140" t="str">
        <f>IF('Export Data'!AX111="I will drive my scout, and I can drive other scouts HOME.","DRIVE "&amp;'Export Data'!AY111,IF('Export Data'!AX111="I have arranged a ride for my scout HOME.","Has Ride ("&amp;'Export Data'!BA111&amp;")",IF('Export Data'!AX111="I can drive ONLY my scout HOME.","Has Ride (Family)",IF('Export Data'!AX111="Please find a ride for my scout HOME.","Needs Ride",IF('Export Data'!AX111="My scout will drive themselves HOME.","DRIVE (Self)","No Info")))))</f>
        <v>No Info</v>
      </c>
      <c r="D111" s="141" t="str">
        <f>IF(NOT(ISBLANK('Export Data'!AV111)),"Drive to Camp: "&amp;'Export Data'!AV111&amp;CHAR(10),"")&amp;IF(NOT(ISBLANK('Export Data'!AZ111)),"Drive Home: "&amp;'Export Data'!AZ111,"")&amp; 'Export Data'!BI111</f>
        <v/>
      </c>
      <c r="E111" t="e">
        <f>IF(I111="179 Adult","Goat",VLOOKUP(A111,Contacts!$A$1:$F$103,3))</f>
        <v>#N/A</v>
      </c>
      <c r="F111" t="str">
        <f t="shared" si="2"/>
        <v xml:space="preserve">YY, </v>
      </c>
      <c r="G111">
        <f>'Export Data'!AA111</f>
        <v>0</v>
      </c>
      <c r="H111">
        <f>'Export Data'!Z111</f>
        <v>0</v>
      </c>
      <c r="I111">
        <f>'Export Data'!Y111</f>
        <v>0</v>
      </c>
      <c r="J111" s="79">
        <v>43832.663194444445</v>
      </c>
    </row>
    <row r="112" spans="1:10" x14ac:dyDescent="0.25">
      <c r="A112" t="str">
        <f>'Export Data'!X112&amp;", "&amp;'Export Data'!W112</f>
        <v xml:space="preserve">, </v>
      </c>
      <c r="B112" t="str">
        <f>IF('Export Data'!AT112="I will drive my scout, and I can drive other scouts TO camp.","DRIVE "&amp;'Export Data'!AU112,IF('Export Data'!AT112="I have arranged a ride for my scout TO camp..","Has Ride ("&amp;'Export Data'!AW112&amp;")",IF('Export Data'!AT112="I can drive ONLY my scout TO camp.","Has Ride (Family)",IF('Export Data'!AT112="Please find a ride for my scout TO camp.","Needs Ride",IF('Export Data'!AT112="My scout will drive themselves TO camp.","DRIVE (Self)","No Info")))))</f>
        <v>No Info</v>
      </c>
      <c r="C112" s="140" t="str">
        <f>IF('Export Data'!AX112="I will drive my scout, and I can drive other scouts HOME.","DRIVE "&amp;'Export Data'!AY112,IF('Export Data'!AX112="I have arranged a ride for my scout HOME.","Has Ride ("&amp;'Export Data'!BA112&amp;")",IF('Export Data'!AX112="I can drive ONLY my scout HOME.","Has Ride (Family)",IF('Export Data'!AX112="Please find a ride for my scout HOME.","Needs Ride",IF('Export Data'!AX112="My scout will drive themselves HOME.","DRIVE (Self)","No Info")))))</f>
        <v>No Info</v>
      </c>
      <c r="D112" s="141" t="str">
        <f>IF(NOT(ISBLANK('Export Data'!AV112)),"Drive to Camp: "&amp;'Export Data'!AV112&amp;CHAR(10),"")&amp;IF(NOT(ISBLANK('Export Data'!AZ112)),"Drive Home: "&amp;'Export Data'!AZ112,"")&amp; 'Export Data'!BI112</f>
        <v/>
      </c>
      <c r="E112" t="e">
        <f>IF(I112="179 Adult","Goat",VLOOKUP(A112,Contacts!$A$1:$F$103,3))</f>
        <v>#N/A</v>
      </c>
      <c r="F112" t="str">
        <f t="shared" si="2"/>
        <v xml:space="preserve">YY, </v>
      </c>
      <c r="G112">
        <f>'Export Data'!AA112</f>
        <v>0</v>
      </c>
      <c r="H112">
        <f>'Export Data'!Z112</f>
        <v>0</v>
      </c>
      <c r="I112">
        <f>'Export Data'!Y112</f>
        <v>0</v>
      </c>
      <c r="J112" s="79">
        <v>43832.663194444445</v>
      </c>
    </row>
    <row r="113" spans="1:10" x14ac:dyDescent="0.25">
      <c r="A113" t="str">
        <f>'Export Data'!X113&amp;", "&amp;'Export Data'!W113</f>
        <v xml:space="preserve">, </v>
      </c>
      <c r="B113" t="str">
        <f>IF('Export Data'!AT113="I will drive my scout, and I can drive other scouts TO camp.","DRIVE "&amp;'Export Data'!AU113,IF('Export Data'!AT113="I have arranged a ride for my scout TO camp..","Has Ride ("&amp;'Export Data'!AW113&amp;")",IF('Export Data'!AT113="I can drive ONLY my scout TO camp.","Has Ride (Family)",IF('Export Data'!AT113="Please find a ride for my scout TO camp.","Needs Ride",IF('Export Data'!AT113="My scout will drive themselves TO camp.","DRIVE (Self)","No Info")))))</f>
        <v>No Info</v>
      </c>
      <c r="C113" s="140" t="str">
        <f>IF('Export Data'!AX113="I will drive my scout, and I can drive other scouts HOME.","DRIVE "&amp;'Export Data'!AY113,IF('Export Data'!AX113="I have arranged a ride for my scout HOME.","Has Ride ("&amp;'Export Data'!BA113&amp;")",IF('Export Data'!AX113="I can drive ONLY my scout HOME.","Has Ride (Family)",IF('Export Data'!AX113="Please find a ride for my scout HOME.","Needs Ride",IF('Export Data'!AX113="My scout will drive themselves HOME.","DRIVE (Self)","No Info")))))</f>
        <v>No Info</v>
      </c>
      <c r="D113" s="141" t="str">
        <f>IF(NOT(ISBLANK('Export Data'!AV113)),"Drive to Camp: "&amp;'Export Data'!AV113&amp;CHAR(10),"")&amp;IF(NOT(ISBLANK('Export Data'!AZ113)),"Drive Home: "&amp;'Export Data'!AZ113,"")&amp; 'Export Data'!BI113</f>
        <v/>
      </c>
      <c r="E113" t="e">
        <f>IF(I113="179 Adult","Goat",VLOOKUP(A113,Contacts!$A$1:$F$103,3))</f>
        <v>#N/A</v>
      </c>
      <c r="F113" t="str">
        <f t="shared" si="2"/>
        <v xml:space="preserve">YY, </v>
      </c>
      <c r="G113">
        <f>'Export Data'!AA113</f>
        <v>0</v>
      </c>
      <c r="H113">
        <f>'Export Data'!Z113</f>
        <v>0</v>
      </c>
      <c r="I113">
        <f>'Export Data'!Y113</f>
        <v>0</v>
      </c>
      <c r="J113" s="79">
        <v>43832.663194444445</v>
      </c>
    </row>
    <row r="114" spans="1:10" x14ac:dyDescent="0.25">
      <c r="A114" t="str">
        <f>'Export Data'!X114&amp;", "&amp;'Export Data'!W114</f>
        <v xml:space="preserve">, </v>
      </c>
      <c r="B114" t="str">
        <f>IF('Export Data'!AT114="I will drive my scout, and I can drive other scouts TO camp.","DRIVE "&amp;'Export Data'!AU114,IF('Export Data'!AT114="I have arranged a ride for my scout TO camp..","Has Ride ("&amp;'Export Data'!AW114&amp;")",IF('Export Data'!AT114="I can drive ONLY my scout TO camp.","Has Ride (Family)",IF('Export Data'!AT114="Please find a ride for my scout TO camp.","Needs Ride",IF('Export Data'!AT114="My scout will drive themselves TO camp.","DRIVE (Self)","No Info")))))</f>
        <v>No Info</v>
      </c>
      <c r="C114" s="140" t="str">
        <f>IF('Export Data'!AX114="I will drive my scout, and I can drive other scouts HOME.","DRIVE "&amp;'Export Data'!AY114,IF('Export Data'!AX114="I have arranged a ride for my scout HOME.","Has Ride ("&amp;'Export Data'!BA114&amp;")",IF('Export Data'!AX114="I can drive ONLY my scout HOME.","Has Ride (Family)",IF('Export Data'!AX114="Please find a ride for my scout HOME.","Needs Ride",IF('Export Data'!AX114="My scout will drive themselves HOME.","DRIVE (Self)","No Info")))))</f>
        <v>No Info</v>
      </c>
      <c r="D114" s="141" t="str">
        <f>IF(NOT(ISBLANK('Export Data'!AV114)),"Drive to Camp: "&amp;'Export Data'!AV114&amp;CHAR(10),"")&amp;IF(NOT(ISBLANK('Export Data'!AZ114)),"Drive Home: "&amp;'Export Data'!AZ114,"")&amp; 'Export Data'!BI114</f>
        <v/>
      </c>
      <c r="E114" t="e">
        <f>IF(I114="179 Adult","Goat",VLOOKUP(A114,Contacts!$A$1:$F$103,3))</f>
        <v>#N/A</v>
      </c>
      <c r="F114" t="str">
        <f t="shared" si="2"/>
        <v xml:space="preserve">YY, </v>
      </c>
      <c r="G114">
        <f>'Export Data'!AA114</f>
        <v>0</v>
      </c>
      <c r="H114">
        <f>'Export Data'!Z114</f>
        <v>0</v>
      </c>
      <c r="I114">
        <f>'Export Data'!Y114</f>
        <v>0</v>
      </c>
      <c r="J114" s="79">
        <v>43832.663194444445</v>
      </c>
    </row>
    <row r="115" spans="1:10" x14ac:dyDescent="0.25">
      <c r="A115" t="str">
        <f>'Export Data'!X115&amp;", "&amp;'Export Data'!W115</f>
        <v xml:space="preserve">, </v>
      </c>
      <c r="B115" t="str">
        <f>IF('Export Data'!AT115="I will drive my scout, and I can drive other scouts TO camp.","DRIVE "&amp;'Export Data'!AU115,IF('Export Data'!AT115="I have arranged a ride for my scout TO camp..","Has Ride ("&amp;'Export Data'!AW115&amp;")",IF('Export Data'!AT115="I can drive ONLY my scout TO camp.","Has Ride (Family)",IF('Export Data'!AT115="Please find a ride for my scout TO camp.","Needs Ride",IF('Export Data'!AT115="My scout will drive themselves TO camp.","DRIVE (Self)","No Info")))))</f>
        <v>No Info</v>
      </c>
      <c r="C115" s="140" t="str">
        <f>IF('Export Data'!AX115="I will drive my scout, and I can drive other scouts HOME.","DRIVE "&amp;'Export Data'!AY115,IF('Export Data'!AX115="I have arranged a ride for my scout HOME.","Has Ride ("&amp;'Export Data'!BA115&amp;")",IF('Export Data'!AX115="I can drive ONLY my scout HOME.","Has Ride (Family)",IF('Export Data'!AX115="Please find a ride for my scout HOME.","Needs Ride",IF('Export Data'!AX115="My scout will drive themselves HOME.","DRIVE (Self)","No Info")))))</f>
        <v>No Info</v>
      </c>
      <c r="D115" s="141" t="str">
        <f>IF(NOT(ISBLANK('Export Data'!AV115)),"Drive to Camp: "&amp;'Export Data'!AV115&amp;CHAR(10),"")&amp;IF(NOT(ISBLANK('Export Data'!AZ115)),"Drive Home: "&amp;'Export Data'!AZ115,"")&amp; 'Export Data'!BI115</f>
        <v/>
      </c>
      <c r="E115" t="e">
        <f>IF(I115="179 Adult","Goat",VLOOKUP(A115,Contacts!$A$1:$F$103,3))</f>
        <v>#N/A</v>
      </c>
      <c r="F115" t="str">
        <f t="shared" si="2"/>
        <v xml:space="preserve">YY, </v>
      </c>
      <c r="G115">
        <f>'Export Data'!AA115</f>
        <v>0</v>
      </c>
      <c r="H115">
        <f>'Export Data'!Z115</f>
        <v>0</v>
      </c>
      <c r="I115">
        <f>'Export Data'!Y115</f>
        <v>0</v>
      </c>
      <c r="J115" s="79">
        <v>43832.663194444445</v>
      </c>
    </row>
    <row r="116" spans="1:10" x14ac:dyDescent="0.25">
      <c r="A116" t="str">
        <f>'Export Data'!X116&amp;", "&amp;'Export Data'!W116</f>
        <v xml:space="preserve">, </v>
      </c>
      <c r="B116" t="str">
        <f>IF('Export Data'!AT116="I will drive my scout, and I can drive other scouts TO camp.","DRIVE "&amp;'Export Data'!AU116,IF('Export Data'!AT116="I have arranged a ride for my scout TO camp..","Has Ride ("&amp;'Export Data'!AW116&amp;")",IF('Export Data'!AT116="I can drive ONLY my scout TO camp.","Has Ride (Family)",IF('Export Data'!AT116="Please find a ride for my scout TO camp.","Needs Ride",IF('Export Data'!AT116="My scout will drive themselves TO camp.","DRIVE (Self)","No Info")))))</f>
        <v>No Info</v>
      </c>
      <c r="C116" s="140" t="str">
        <f>IF('Export Data'!AX116="I will drive my scout, and I can drive other scouts HOME.","DRIVE "&amp;'Export Data'!AY116,IF('Export Data'!AX116="I have arranged a ride for my scout HOME.","Has Ride ("&amp;'Export Data'!BA116&amp;")",IF('Export Data'!AX116="I can drive ONLY my scout HOME.","Has Ride (Family)",IF('Export Data'!AX116="Please find a ride for my scout HOME.","Needs Ride",IF('Export Data'!AX116="My scout will drive themselves HOME.","DRIVE (Self)","No Info")))))</f>
        <v>No Info</v>
      </c>
      <c r="D116" s="141" t="str">
        <f>IF(NOT(ISBLANK('Export Data'!AV116)),"Drive to Camp: "&amp;'Export Data'!AV116&amp;CHAR(10),"")&amp;IF(NOT(ISBLANK('Export Data'!AZ116)),"Drive Home: "&amp;'Export Data'!AZ116,"")&amp; 'Export Data'!BI116</f>
        <v/>
      </c>
      <c r="E116" t="e">
        <f>IF(I116="179 Adult","Goat",VLOOKUP(A116,Contacts!$A$1:$F$103,3))</f>
        <v>#N/A</v>
      </c>
      <c r="F116" t="str">
        <f t="shared" si="2"/>
        <v xml:space="preserve">YY, </v>
      </c>
      <c r="G116">
        <f>'Export Data'!AA116</f>
        <v>0</v>
      </c>
      <c r="H116">
        <f>'Export Data'!Z116</f>
        <v>0</v>
      </c>
      <c r="I116">
        <f>'Export Data'!Y116</f>
        <v>0</v>
      </c>
      <c r="J116" s="79">
        <v>43832.663194444445</v>
      </c>
    </row>
    <row r="117" spans="1:10" x14ac:dyDescent="0.25">
      <c r="A117" t="str">
        <f>'Export Data'!X117&amp;", "&amp;'Export Data'!W117</f>
        <v xml:space="preserve">, </v>
      </c>
      <c r="B117" t="str">
        <f>IF('Export Data'!AT117="I will drive my scout, and I can drive other scouts TO camp.","DRIVE "&amp;'Export Data'!AU117,IF('Export Data'!AT117="I have arranged a ride for my scout TO camp..","Has Ride ("&amp;'Export Data'!AW117&amp;")",IF('Export Data'!AT117="I can drive ONLY my scout TO camp.","Has Ride (Family)",IF('Export Data'!AT117="Please find a ride for my scout TO camp.","Needs Ride",IF('Export Data'!AT117="My scout will drive themselves TO camp.","DRIVE (Self)","No Info")))))</f>
        <v>No Info</v>
      </c>
      <c r="C117" s="140" t="str">
        <f>IF('Export Data'!AX117="I will drive my scout, and I can drive other scouts HOME.","DRIVE "&amp;'Export Data'!AY117,IF('Export Data'!AX117="I have arranged a ride for my scout HOME.","Has Ride ("&amp;'Export Data'!BA117&amp;")",IF('Export Data'!AX117="I can drive ONLY my scout HOME.","Has Ride (Family)",IF('Export Data'!AX117="Please find a ride for my scout HOME.","Needs Ride",IF('Export Data'!AX117="My scout will drive themselves HOME.","DRIVE (Self)","No Info")))))</f>
        <v>No Info</v>
      </c>
      <c r="D117" s="141" t="str">
        <f>IF(NOT(ISBLANK('Export Data'!AV117)),"Drive to Camp: "&amp;'Export Data'!AV117&amp;CHAR(10),"")&amp;IF(NOT(ISBLANK('Export Data'!AZ117)),"Drive Home: "&amp;'Export Data'!AZ117,"")&amp; 'Export Data'!BI117</f>
        <v/>
      </c>
      <c r="E117" t="e">
        <f>IF(I117="179 Adult","Goat",VLOOKUP(A117,Contacts!$A$1:$F$103,3))</f>
        <v>#N/A</v>
      </c>
      <c r="F117" t="str">
        <f t="shared" si="2"/>
        <v xml:space="preserve">YY, </v>
      </c>
      <c r="G117">
        <f>'Export Data'!AA117</f>
        <v>0</v>
      </c>
      <c r="H117">
        <f>'Export Data'!Z117</f>
        <v>0</v>
      </c>
      <c r="I117">
        <f>'Export Data'!Y117</f>
        <v>0</v>
      </c>
      <c r="J117" s="79">
        <v>43832.663194444445</v>
      </c>
    </row>
    <row r="118" spans="1:10" x14ac:dyDescent="0.25">
      <c r="A118" t="str">
        <f>'Export Data'!X118&amp;", "&amp;'Export Data'!W118</f>
        <v xml:space="preserve">, </v>
      </c>
      <c r="B118" t="str">
        <f>IF('Export Data'!AT118="I will drive my scout, and I can drive other scouts TO camp.","DRIVE "&amp;'Export Data'!AU118,IF('Export Data'!AT118="I have arranged a ride for my scout TO camp..","Has Ride ("&amp;'Export Data'!AW118&amp;")",IF('Export Data'!AT118="I can drive ONLY my scout TO camp.","Has Ride (Family)",IF('Export Data'!AT118="Please find a ride for my scout TO camp.","Needs Ride",IF('Export Data'!AT118="My scout will drive themselves TO camp.","DRIVE (Self)","No Info")))))</f>
        <v>No Info</v>
      </c>
      <c r="C118" s="140" t="str">
        <f>IF('Export Data'!AX118="I will drive my scout, and I can drive other scouts HOME.","DRIVE "&amp;'Export Data'!AY118,IF('Export Data'!AX118="I have arranged a ride for my scout HOME.","Has Ride ("&amp;'Export Data'!BA118&amp;")",IF('Export Data'!AX118="I can drive ONLY my scout HOME.","Has Ride (Family)",IF('Export Data'!AX118="Please find a ride for my scout HOME.","Needs Ride",IF('Export Data'!AX118="My scout will drive themselves HOME.","DRIVE (Self)","No Info")))))</f>
        <v>No Info</v>
      </c>
      <c r="D118" s="141" t="str">
        <f>IF(NOT(ISBLANK('Export Data'!AV118)),"Drive to Camp: "&amp;'Export Data'!AV118&amp;CHAR(10),"")&amp;IF(NOT(ISBLANK('Export Data'!AZ118)),"Drive Home: "&amp;'Export Data'!AZ118,"")&amp; 'Export Data'!BI118</f>
        <v/>
      </c>
      <c r="E118" t="e">
        <f>IF(I118="179 Adult","Goat",VLOOKUP(A118,Contacts!$A$1:$F$103,3))</f>
        <v>#N/A</v>
      </c>
      <c r="F118" t="str">
        <f t="shared" si="2"/>
        <v xml:space="preserve">YY, </v>
      </c>
      <c r="G118">
        <f>'Export Data'!AA118</f>
        <v>0</v>
      </c>
      <c r="H118">
        <f>'Export Data'!Z118</f>
        <v>0</v>
      </c>
      <c r="I118">
        <f>'Export Data'!Y118</f>
        <v>0</v>
      </c>
      <c r="J118" s="79">
        <v>43832.663194444445</v>
      </c>
    </row>
    <row r="119" spans="1:10" x14ac:dyDescent="0.25">
      <c r="A119" t="str">
        <f>'Export Data'!X119&amp;", "&amp;'Export Data'!W119</f>
        <v xml:space="preserve">, </v>
      </c>
      <c r="B119" t="str">
        <f>IF('Export Data'!AT119="I will drive my scout, and I can drive other scouts TO camp.","DRIVE "&amp;'Export Data'!AU119,IF('Export Data'!AT119="I have arranged a ride for my scout TO camp..","Has Ride ("&amp;'Export Data'!AW119&amp;")",IF('Export Data'!AT119="I can drive ONLY my scout TO camp.","Has Ride (Family)",IF('Export Data'!AT119="Please find a ride for my scout TO camp.","Needs Ride",IF('Export Data'!AT119="My scout will drive themselves TO camp.","DRIVE (Self)","No Info")))))</f>
        <v>No Info</v>
      </c>
      <c r="C119" s="140" t="str">
        <f>IF('Export Data'!AX119="I will drive my scout, and I can drive other scouts HOME.","DRIVE "&amp;'Export Data'!AY119,IF('Export Data'!AX119="I have arranged a ride for my scout HOME.","Has Ride ("&amp;'Export Data'!BA119&amp;")",IF('Export Data'!AX119="I can drive ONLY my scout HOME.","Has Ride (Family)",IF('Export Data'!AX119="Please find a ride for my scout HOME.","Needs Ride",IF('Export Data'!AX119="My scout will drive themselves HOME.","DRIVE (Self)","No Info")))))</f>
        <v>No Info</v>
      </c>
      <c r="D119" s="141" t="str">
        <f>IF(NOT(ISBLANK('Export Data'!AV119)),"Drive to Camp: "&amp;'Export Data'!AV119&amp;CHAR(10),"")&amp;IF(NOT(ISBLANK('Export Data'!AZ119)),"Drive Home: "&amp;'Export Data'!AZ119,"")&amp; 'Export Data'!BI119</f>
        <v/>
      </c>
      <c r="E119" t="e">
        <f>IF(I119="179 Adult","Goat",VLOOKUP(A119,Contacts!$A$1:$F$103,3))</f>
        <v>#N/A</v>
      </c>
      <c r="F119" t="str">
        <f t="shared" si="2"/>
        <v xml:space="preserve">YY, </v>
      </c>
      <c r="G119">
        <f>'Export Data'!AA119</f>
        <v>0</v>
      </c>
      <c r="H119">
        <f>'Export Data'!Z119</f>
        <v>0</v>
      </c>
      <c r="I119">
        <f>'Export Data'!Y119</f>
        <v>0</v>
      </c>
      <c r="J119" s="79">
        <v>43832.663194444445</v>
      </c>
    </row>
    <row r="120" spans="1:10" x14ac:dyDescent="0.25">
      <c r="A120" t="str">
        <f>'Export Data'!X120&amp;", "&amp;'Export Data'!W120</f>
        <v xml:space="preserve">, </v>
      </c>
      <c r="B120" t="str">
        <f>IF('Export Data'!AT120="I will drive my scout, and I can drive other scouts TO camp.","DRIVE "&amp;'Export Data'!AU120,IF('Export Data'!AT120="I have arranged a ride for my scout TO camp..","Has Ride ("&amp;'Export Data'!AW120&amp;")",IF('Export Data'!AT120="I can drive ONLY my scout TO camp.","Has Ride (Family)",IF('Export Data'!AT120="Please find a ride for my scout TO camp.","Needs Ride",IF('Export Data'!AT120="My scout will drive themselves TO camp.","DRIVE (Self)","No Info")))))</f>
        <v>No Info</v>
      </c>
      <c r="C120" s="140" t="str">
        <f>IF('Export Data'!AX120="I will drive my scout, and I can drive other scouts HOME.","DRIVE "&amp;'Export Data'!AY120,IF('Export Data'!AX120="I have arranged a ride for my scout HOME.","Has Ride ("&amp;'Export Data'!BA120&amp;")",IF('Export Data'!AX120="I can drive ONLY my scout HOME.","Has Ride (Family)",IF('Export Data'!AX120="Please find a ride for my scout HOME.","Needs Ride",IF('Export Data'!AX120="My scout will drive themselves HOME.","DRIVE (Self)","No Info")))))</f>
        <v>No Info</v>
      </c>
      <c r="D120" s="141" t="str">
        <f>IF(NOT(ISBLANK('Export Data'!AV120)),"Drive to Camp: "&amp;'Export Data'!AV120&amp;CHAR(10),"")&amp;IF(NOT(ISBLANK('Export Data'!AZ120)),"Drive Home: "&amp;'Export Data'!AZ120,"")&amp; 'Export Data'!BI120</f>
        <v/>
      </c>
      <c r="E120" t="e">
        <f>IF(I120="179 Adult","Goat",VLOOKUP(A120,Contacts!$A$1:$F$103,3))</f>
        <v>#N/A</v>
      </c>
      <c r="F120" t="str">
        <f t="shared" si="2"/>
        <v xml:space="preserve">YY, </v>
      </c>
      <c r="G120">
        <f>'Export Data'!AA120</f>
        <v>0</v>
      </c>
      <c r="H120">
        <f>'Export Data'!Z120</f>
        <v>0</v>
      </c>
      <c r="I120">
        <f>'Export Data'!Y120</f>
        <v>0</v>
      </c>
      <c r="J120" s="79">
        <v>43832.663194444445</v>
      </c>
    </row>
    <row r="121" spans="1:10" x14ac:dyDescent="0.25">
      <c r="A121" t="str">
        <f>'Export Data'!X121&amp;", "&amp;'Export Data'!W121</f>
        <v xml:space="preserve">, </v>
      </c>
      <c r="B121" t="str">
        <f>IF('Export Data'!AT121="I will drive my scout, and I can drive other scouts TO camp.","DRIVE "&amp;'Export Data'!AU121,IF('Export Data'!AT121="I have arranged a ride for my scout TO camp..","Has Ride ("&amp;'Export Data'!AW121&amp;")",IF('Export Data'!AT121="I can drive ONLY my scout TO camp.","Has Ride (Family)",IF('Export Data'!AT121="Please find a ride for my scout TO camp.","Needs Ride",IF('Export Data'!AT121="My scout will drive themselves TO camp.","DRIVE (Self)","No Info")))))</f>
        <v>No Info</v>
      </c>
      <c r="C121" s="140" t="str">
        <f>IF('Export Data'!AX121="I will drive my scout, and I can drive other scouts HOME.","DRIVE "&amp;'Export Data'!AY121,IF('Export Data'!AX121="I have arranged a ride for my scout HOME.","Has Ride ("&amp;'Export Data'!BA121&amp;")",IF('Export Data'!AX121="I can drive ONLY my scout HOME.","Has Ride (Family)",IF('Export Data'!AX121="Please find a ride for my scout HOME.","Needs Ride",IF('Export Data'!AX121="My scout will drive themselves HOME.","DRIVE (Self)","No Info")))))</f>
        <v>No Info</v>
      </c>
      <c r="D121" s="141" t="str">
        <f>IF(NOT(ISBLANK('Export Data'!AV121)),"Drive to Camp: "&amp;'Export Data'!AV121&amp;CHAR(10),"")&amp;IF(NOT(ISBLANK('Export Data'!AZ121)),"Drive Home: "&amp;'Export Data'!AZ121,"")&amp; 'Export Data'!BI121</f>
        <v/>
      </c>
      <c r="E121" t="e">
        <f>IF(I121="179 Adult","Goat",VLOOKUP(A121,Contacts!$A$1:$F$103,3))</f>
        <v>#N/A</v>
      </c>
      <c r="F121" t="str">
        <f t="shared" si="2"/>
        <v xml:space="preserve">YY, </v>
      </c>
      <c r="G121">
        <f>'Export Data'!AA121</f>
        <v>0</v>
      </c>
      <c r="H121">
        <f>'Export Data'!Z121</f>
        <v>0</v>
      </c>
      <c r="I121">
        <f>'Export Data'!Y121</f>
        <v>0</v>
      </c>
      <c r="J121" s="79">
        <v>43832.663194444445</v>
      </c>
    </row>
    <row r="122" spans="1:10" x14ac:dyDescent="0.25">
      <c r="A122" t="str">
        <f>'Export Data'!X122&amp;", "&amp;'Export Data'!W122</f>
        <v xml:space="preserve">, </v>
      </c>
      <c r="B122" t="str">
        <f>IF('Export Data'!AT122="I will drive my scout, and I can drive other scouts TO camp.","DRIVE "&amp;'Export Data'!AU122,IF('Export Data'!AT122="I have arranged a ride for my scout TO camp..","Has Ride ("&amp;'Export Data'!AW122&amp;")",IF('Export Data'!AT122="I can drive ONLY my scout TO camp.","Has Ride (Family)",IF('Export Data'!AT122="Please find a ride for my scout TO camp.","Needs Ride",IF('Export Data'!AT122="My scout will drive themselves TO camp.","DRIVE (Self)","No Info")))))</f>
        <v>No Info</v>
      </c>
      <c r="C122" s="140" t="str">
        <f>IF('Export Data'!AX122="I will drive my scout, and I can drive other scouts HOME.","DRIVE "&amp;'Export Data'!AY122,IF('Export Data'!AX122="I have arranged a ride for my scout HOME.","Has Ride ("&amp;'Export Data'!BA122&amp;")",IF('Export Data'!AX122="I can drive ONLY my scout HOME.","Has Ride (Family)",IF('Export Data'!AX122="Please find a ride for my scout HOME.","Needs Ride",IF('Export Data'!AX122="My scout will drive themselves HOME.","DRIVE (Self)","No Info")))))</f>
        <v>No Info</v>
      </c>
      <c r="D122" s="141" t="str">
        <f>IF(NOT(ISBLANK('Export Data'!AV122)),"Drive to Camp: "&amp;'Export Data'!AV122&amp;CHAR(10),"")&amp;IF(NOT(ISBLANK('Export Data'!AZ122)),"Drive Home: "&amp;'Export Data'!AZ122,"")&amp; 'Export Data'!BI122</f>
        <v/>
      </c>
      <c r="E122" t="e">
        <f>IF(I122="179 Adult","Goat",VLOOKUP(A122,Contacts!$A$1:$F$103,3))</f>
        <v>#N/A</v>
      </c>
      <c r="F122" t="str">
        <f t="shared" si="2"/>
        <v xml:space="preserve">YY, </v>
      </c>
      <c r="G122">
        <f>'Export Data'!AA122</f>
        <v>0</v>
      </c>
      <c r="H122">
        <f>'Export Data'!Z122</f>
        <v>0</v>
      </c>
      <c r="I122">
        <f>'Export Data'!Y122</f>
        <v>0</v>
      </c>
      <c r="J122" s="79">
        <v>43832.663194444445</v>
      </c>
    </row>
    <row r="123" spans="1:10" x14ac:dyDescent="0.25">
      <c r="A123" t="str">
        <f>'Export Data'!X123&amp;", "&amp;'Export Data'!W123</f>
        <v xml:space="preserve">, </v>
      </c>
      <c r="B123" t="str">
        <f>IF('Export Data'!AT123="I will drive my scout, and I can drive other scouts TO camp.","DRIVE "&amp;'Export Data'!AU123,IF('Export Data'!AT123="I have arranged a ride for my scout TO camp..","Has Ride ("&amp;'Export Data'!AW123&amp;")",IF('Export Data'!AT123="I can drive ONLY my scout TO camp.","Has Ride (Family)",IF('Export Data'!AT123="Please find a ride for my scout TO camp.","Needs Ride",IF('Export Data'!AT123="My scout will drive themselves TO camp.","DRIVE (Self)","No Info")))))</f>
        <v>No Info</v>
      </c>
      <c r="C123" s="140" t="str">
        <f>IF('Export Data'!AX123="I will drive my scout, and I can drive other scouts HOME.","DRIVE "&amp;'Export Data'!AY123,IF('Export Data'!AX123="I have arranged a ride for my scout HOME.","Has Ride ("&amp;'Export Data'!BA123&amp;")",IF('Export Data'!AX123="I can drive ONLY my scout HOME.","Has Ride (Family)",IF('Export Data'!AX123="Please find a ride for my scout HOME.","Needs Ride",IF('Export Data'!AX123="My scout will drive themselves HOME.","DRIVE (Self)","No Info")))))</f>
        <v>No Info</v>
      </c>
      <c r="D123" s="141" t="str">
        <f>IF(NOT(ISBLANK('Export Data'!AV123)),"Drive to Camp: "&amp;'Export Data'!AV123&amp;CHAR(10),"")&amp;IF(NOT(ISBLANK('Export Data'!AZ123)),"Drive Home: "&amp;'Export Data'!AZ123,"")&amp; 'Export Data'!BI123</f>
        <v/>
      </c>
      <c r="E123" t="e">
        <f>IF(I123="179 Adult","Goat",VLOOKUP(A123,Contacts!$A$1:$F$103,3))</f>
        <v>#N/A</v>
      </c>
      <c r="F123" t="str">
        <f t="shared" si="2"/>
        <v xml:space="preserve">YY, </v>
      </c>
      <c r="G123">
        <f>'Export Data'!AA123</f>
        <v>0</v>
      </c>
      <c r="H123">
        <f>'Export Data'!Z123</f>
        <v>0</v>
      </c>
      <c r="I123">
        <f>'Export Data'!Y123</f>
        <v>0</v>
      </c>
      <c r="J123" s="79">
        <v>43832.663194444445</v>
      </c>
    </row>
    <row r="124" spans="1:10" x14ac:dyDescent="0.25">
      <c r="A124" t="str">
        <f>'Export Data'!X124&amp;", "&amp;'Export Data'!W124</f>
        <v xml:space="preserve">, </v>
      </c>
      <c r="B124" t="str">
        <f>IF('Export Data'!AT124="I will drive my scout, and I can drive other scouts TO camp.","DRIVE "&amp;'Export Data'!AU124,IF('Export Data'!AT124="I have arranged a ride for my scout TO camp..","Has Ride ("&amp;'Export Data'!AW124&amp;")",IF('Export Data'!AT124="I can drive ONLY my scout TO camp.","Has Ride (Family)",IF('Export Data'!AT124="Please find a ride for my scout TO camp.","Needs Ride",IF('Export Data'!AT124="My scout will drive themselves TO camp.","DRIVE (Self)","No Info")))))</f>
        <v>No Info</v>
      </c>
      <c r="C124" s="140" t="str">
        <f>IF('Export Data'!AX124="I will drive my scout, and I can drive other scouts HOME.","DRIVE "&amp;'Export Data'!AY124,IF('Export Data'!AX124="I have arranged a ride for my scout HOME.","Has Ride ("&amp;'Export Data'!BA124&amp;")",IF('Export Data'!AX124="I can drive ONLY my scout HOME.","Has Ride (Family)",IF('Export Data'!AX124="Please find a ride for my scout HOME.","Needs Ride",IF('Export Data'!AX124="My scout will drive themselves HOME.","DRIVE (Self)","No Info")))))</f>
        <v>No Info</v>
      </c>
      <c r="D124" s="141" t="str">
        <f>IF(NOT(ISBLANK('Export Data'!AV124)),"Drive to Camp: "&amp;'Export Data'!AV124&amp;CHAR(10),"")&amp;IF(NOT(ISBLANK('Export Data'!AZ124)),"Drive Home: "&amp;'Export Data'!AZ124,"")&amp; 'Export Data'!BI124</f>
        <v/>
      </c>
      <c r="E124" t="e">
        <f>IF(I124="179 Adult","Goat",VLOOKUP(A124,Contacts!$A$1:$F$103,3))</f>
        <v>#N/A</v>
      </c>
      <c r="F124" t="str">
        <f t="shared" si="2"/>
        <v xml:space="preserve">YY, </v>
      </c>
      <c r="G124">
        <f>'Export Data'!AA124</f>
        <v>0</v>
      </c>
      <c r="H124">
        <f>'Export Data'!Z124</f>
        <v>0</v>
      </c>
      <c r="I124">
        <f>'Export Data'!Y124</f>
        <v>0</v>
      </c>
      <c r="J124" s="79">
        <v>43832.663194444445</v>
      </c>
    </row>
    <row r="125" spans="1:10" x14ac:dyDescent="0.25">
      <c r="A125" t="str">
        <f>'Export Data'!X125&amp;", "&amp;'Export Data'!W125</f>
        <v xml:space="preserve">, </v>
      </c>
      <c r="B125" t="str">
        <f>IF('Export Data'!AT125="I will drive my scout, and I can drive other scouts TO camp.","DRIVE "&amp;'Export Data'!AU125,IF('Export Data'!AT125="I have arranged a ride for my scout TO camp..","Has Ride ("&amp;'Export Data'!AW125&amp;")",IF('Export Data'!AT125="I can drive ONLY my scout TO camp.","Has Ride (Family)",IF('Export Data'!AT125="Please find a ride for my scout TO camp.","Needs Ride",IF('Export Data'!AT125="My scout will drive themselves TO camp.","DRIVE (Self)","No Info")))))</f>
        <v>No Info</v>
      </c>
      <c r="C125" s="140" t="str">
        <f>IF('Export Data'!AX125="I will drive my scout, and I can drive other scouts HOME.","DRIVE "&amp;'Export Data'!AY125,IF('Export Data'!AX125="I have arranged a ride for my scout HOME.","Has Ride ("&amp;'Export Data'!BA125&amp;")",IF('Export Data'!AX125="I can drive ONLY my scout HOME.","Has Ride (Family)",IF('Export Data'!AX125="Please find a ride for my scout HOME.","Needs Ride",IF('Export Data'!AX125="My scout will drive themselves HOME.","DRIVE (Self)","No Info")))))</f>
        <v>No Info</v>
      </c>
      <c r="D125" s="141" t="str">
        <f>IF(NOT(ISBLANK('Export Data'!AV125)),"Drive to Camp: "&amp;'Export Data'!AV125&amp;CHAR(10),"")&amp;IF(NOT(ISBLANK('Export Data'!AZ125)),"Drive Home: "&amp;'Export Data'!AZ125,"")&amp; 'Export Data'!BI125</f>
        <v/>
      </c>
      <c r="E125" t="e">
        <f>IF(I125="179 Adult","Goat",VLOOKUP(A125,Contacts!$A$1:$F$103,3))</f>
        <v>#N/A</v>
      </c>
      <c r="F125" t="str">
        <f t="shared" ref="F125:F127" si="3">IF(I125="179 Adult","AA"&amp;LEFT(A125,3),IF(I125="179 Sibling","SS"&amp;LEFT(A125,3),"YY"&amp;LEFT(A125,3)))</f>
        <v xml:space="preserve">YY, </v>
      </c>
      <c r="G125">
        <f>'Export Data'!AA125</f>
        <v>0</v>
      </c>
      <c r="H125">
        <f>'Export Data'!Z125</f>
        <v>0</v>
      </c>
      <c r="I125">
        <f>'Export Data'!Y125</f>
        <v>0</v>
      </c>
      <c r="J125" s="79">
        <f>'Export Data'!M125</f>
        <v>0</v>
      </c>
    </row>
    <row r="126" spans="1:10" x14ac:dyDescent="0.25">
      <c r="A126" t="str">
        <f>'Export Data'!X126&amp;", "&amp;'Export Data'!W126</f>
        <v xml:space="preserve">, </v>
      </c>
      <c r="B126" t="str">
        <f>IF('Export Data'!AT126="I will drive my scout, and I can drive other scouts TO camp.","DRIVE "&amp;'Export Data'!AU126,IF('Export Data'!AT126="I have arranged a ride for my scout TO camp..","Has Ride ("&amp;'Export Data'!AW126&amp;")",IF('Export Data'!AT126="I can drive ONLY my scout TO camp.","Has Ride (Family)",IF('Export Data'!AT126="Please find a ride for my scout TO camp.","Needs Ride",IF('Export Data'!AT126="My scout will drive themselves TO camp.","DRIVE (Self)","No Info")))))</f>
        <v>No Info</v>
      </c>
      <c r="C126" s="140" t="str">
        <f>IF('Export Data'!AX126="I will drive my scout, and I can drive other scouts HOME.","DRIVE "&amp;'Export Data'!AY126,IF('Export Data'!AX126="I have arranged a ride for my scout HOME.","Has Ride ("&amp;'Export Data'!BA126&amp;")",IF('Export Data'!AX126="I can drive ONLY my scout HOME.","Has Ride (Family)",IF('Export Data'!AX126="Please find a ride for my scout HOME.","Needs Ride",IF('Export Data'!AX126="My scout will drive themselves HOME.","DRIVE (Self)","No Info")))))</f>
        <v>No Info</v>
      </c>
      <c r="D126" s="141" t="str">
        <f>IF(NOT(ISBLANK('Export Data'!AV126)),"Drive to Camp: "&amp;'Export Data'!AV126&amp;CHAR(10),"")&amp;IF(NOT(ISBLANK('Export Data'!AZ126)),"Drive Home: "&amp;'Export Data'!AZ126,"")&amp; 'Export Data'!BI126</f>
        <v/>
      </c>
      <c r="E126" t="e">
        <f>IF(I126="179 Adult","Goat",VLOOKUP(A126,Contacts!$A$1:$F$103,3))</f>
        <v>#N/A</v>
      </c>
      <c r="F126" t="str">
        <f t="shared" si="3"/>
        <v xml:space="preserve">YY, </v>
      </c>
      <c r="G126">
        <f>'Export Data'!AA126</f>
        <v>0</v>
      </c>
      <c r="H126">
        <f>'Export Data'!Z126</f>
        <v>0</v>
      </c>
      <c r="I126">
        <f>'Export Data'!Y126</f>
        <v>0</v>
      </c>
      <c r="J126" s="79">
        <f>'Export Data'!M126</f>
        <v>0</v>
      </c>
    </row>
    <row r="127" spans="1:10" x14ac:dyDescent="0.25">
      <c r="A127" t="str">
        <f>'Export Data'!X127&amp;", "&amp;'Export Data'!W127</f>
        <v xml:space="preserve">, </v>
      </c>
      <c r="B127" t="str">
        <f>IF('Export Data'!AT127="I will drive my scout, and I can drive other scouts TO camp.","DRIVE "&amp;'Export Data'!AU127,IF('Export Data'!AT127="I have arranged a ride for my scout TO camp..","Has Ride ("&amp;'Export Data'!AW127&amp;")",IF('Export Data'!AT127="I can drive ONLY my scout TO camp.","Has Ride (Family)",IF('Export Data'!AT127="Please find a ride for my scout TO camp.","Needs Ride",IF('Export Data'!AT127="My scout will drive themselves TO camp.","DRIVE (Self)","No Info")))))</f>
        <v>No Info</v>
      </c>
      <c r="C127" s="140" t="str">
        <f>IF('Export Data'!AX127="I will drive my scout, and I can drive other scouts HOME.","DRIVE "&amp;'Export Data'!AY127,IF('Export Data'!AX127="I have arranged a ride for my scout HOME.","Has Ride ("&amp;'Export Data'!BA127&amp;")",IF('Export Data'!AX127="I can drive ONLY my scout HOME.","Has Ride (Family)",IF('Export Data'!AX127="Please find a ride for my scout HOME.","Needs Ride",IF('Export Data'!AX127="My scout will drive themselves HOME.","DRIVE (Self)","No Info")))))</f>
        <v>No Info</v>
      </c>
      <c r="D127" s="141" t="str">
        <f>IF(NOT(ISBLANK('Export Data'!AV127)),"Drive to Camp: "&amp;'Export Data'!AV127&amp;CHAR(10),"")&amp;IF(NOT(ISBLANK('Export Data'!AZ127)),"Drive Home: "&amp;'Export Data'!AZ127,"")&amp; 'Export Data'!BI127</f>
        <v/>
      </c>
      <c r="E127" t="e">
        <f>IF(I127="179 Adult","Goat",VLOOKUP(A127,Contacts!$A$1:$F$103,3))</f>
        <v>#N/A</v>
      </c>
      <c r="F127" t="str">
        <f t="shared" si="3"/>
        <v xml:space="preserve">YY, </v>
      </c>
      <c r="G127">
        <f>'Export Data'!AA127</f>
        <v>0</v>
      </c>
      <c r="H127">
        <f>'Export Data'!Z127</f>
        <v>0</v>
      </c>
      <c r="I127">
        <f>'Export Data'!Y127</f>
        <v>0</v>
      </c>
      <c r="J127" s="79">
        <f>'Export Data'!M127</f>
        <v>0</v>
      </c>
    </row>
    <row r="128" spans="1:10" x14ac:dyDescent="0.25">
      <c r="A128" t="str">
        <f>'Export Data'!X128&amp;", "&amp;'Export Data'!W128</f>
        <v xml:space="preserve">, </v>
      </c>
      <c r="B128" t="str">
        <f>IF('Export Data'!AT128="I will drive my scout, and I can drive other scouts TO camp.","DRIVE "&amp;'Export Data'!AU128,IF('Export Data'!AT128="I have arranged a ride for my scout TO camp..","Has Ride ("&amp;'Export Data'!AW128&amp;")",IF('Export Data'!AT128="I can drive ONLY my scout TO camp.","Has Ride (Family)",IF('Export Data'!AT128="Please find a ride for my scout TO camp.","Needs Ride",IF('Export Data'!AT128="My scout will drive themselves TO camp.","DRIVE (Self)","No Info")))))</f>
        <v>No Info</v>
      </c>
      <c r="C128" s="140" t="str">
        <f>IF('Export Data'!AX128="I will drive my scout, and I can drive other scouts HOME.","DRIVE "&amp;'Export Data'!AY128,IF('Export Data'!AX128="I have arranged a ride for my scout HOME.","Has Ride ("&amp;'Export Data'!BA128&amp;")",IF('Export Data'!AX128="I can drive ONLY my scout HOME.","Has Ride (Family)",IF('Export Data'!AX128="Please find a ride for my scout HOME.","Needs Ride",IF('Export Data'!AX128="My scout will drive themselves HOME.","DRIVE (Self)","No Info")))))</f>
        <v>No Info</v>
      </c>
      <c r="D128" s="141" t="str">
        <f>IF(NOT(ISBLANK('Export Data'!AV128)),"Drive to Camp: "&amp;'Export Data'!AV128&amp;CHAR(10),"")&amp;IF(NOT(ISBLANK('Export Data'!AZ128)),"Drive Home: "&amp;'Export Data'!AZ128,"")&amp; 'Export Data'!BI128</f>
        <v/>
      </c>
      <c r="E128" t="e">
        <f>IF(I128="179 Adult","Goat",VLOOKUP(A128,Contacts!$A$1:$F$103,3))</f>
        <v>#N/A</v>
      </c>
      <c r="F128" t="str">
        <f t="shared" ref="F128:F130" si="4">IF(I128="179 Adult","AA"&amp;LEFT(A128,3),IF(I128="179 Sibling","SS"&amp;LEFT(A128,3),"YY"&amp;LEFT(A128,3)))</f>
        <v xml:space="preserve">YY, </v>
      </c>
      <c r="G128">
        <f>'Export Data'!AA128</f>
        <v>0</v>
      </c>
      <c r="H128">
        <f>'Export Data'!Z128</f>
        <v>0</v>
      </c>
      <c r="I128">
        <f>'Export Data'!Y128</f>
        <v>0</v>
      </c>
      <c r="J128" s="79">
        <f>'Export Data'!M128</f>
        <v>0</v>
      </c>
    </row>
    <row r="129" spans="1:10" x14ac:dyDescent="0.25">
      <c r="A129" t="str">
        <f>'Export Data'!X129&amp;", "&amp;'Export Data'!W129</f>
        <v xml:space="preserve">, </v>
      </c>
      <c r="B129" t="str">
        <f>IF('Export Data'!AT129="I will drive my scout, and I can drive other scouts TO camp.","DRIVE "&amp;'Export Data'!AU129,IF('Export Data'!AT129="I have arranged a ride for my scout TO camp..","Has Ride ("&amp;'Export Data'!AW129&amp;")",IF('Export Data'!AT129="I can drive ONLY my scout TO camp.","Has Ride (Family)",IF('Export Data'!AT129="Please find a ride for my scout TO camp.","Needs Ride",IF('Export Data'!AT129="My scout will drive themselves TO camp.","DRIVE (Self)","No Info")))))</f>
        <v>No Info</v>
      </c>
      <c r="C129" s="140" t="str">
        <f>IF('Export Data'!AX129="I will drive my scout, and I can drive other scouts HOME.","DRIVE "&amp;'Export Data'!AY129,IF('Export Data'!AX129="I have arranged a ride for my scout HOME.","Has Ride ("&amp;'Export Data'!BA129&amp;")",IF('Export Data'!AX129="I can drive ONLY my scout HOME.","Has Ride (Family)",IF('Export Data'!AX129="Please find a ride for my scout HOME.","Needs Ride",IF('Export Data'!AX129="My scout will drive themselves HOME.","DRIVE (Self)","No Info")))))</f>
        <v>No Info</v>
      </c>
      <c r="D129" s="141" t="str">
        <f>IF(NOT(ISBLANK('Export Data'!AV129)),"Drive to Camp: "&amp;'Export Data'!AV129&amp;CHAR(10),"")&amp;IF(NOT(ISBLANK('Export Data'!AZ129)),"Drive Home: "&amp;'Export Data'!AZ129,"")&amp; 'Export Data'!BI129</f>
        <v/>
      </c>
      <c r="E129" t="e">
        <f>IF(I129="179 Adult","Goat",VLOOKUP(A129,Contacts!$A$1:$F$103,3))</f>
        <v>#N/A</v>
      </c>
      <c r="F129" t="str">
        <f t="shared" si="4"/>
        <v xml:space="preserve">YY, </v>
      </c>
      <c r="G129">
        <f>'Export Data'!AA129</f>
        <v>0</v>
      </c>
      <c r="H129">
        <f>'Export Data'!Z129</f>
        <v>0</v>
      </c>
      <c r="I129">
        <f>'Export Data'!Y129</f>
        <v>0</v>
      </c>
      <c r="J129" s="79">
        <f>'Export Data'!M129</f>
        <v>0</v>
      </c>
    </row>
    <row r="130" spans="1:10" x14ac:dyDescent="0.25">
      <c r="A130" t="str">
        <f>'Export Data'!X130&amp;", "&amp;'Export Data'!W130</f>
        <v xml:space="preserve">, </v>
      </c>
      <c r="B130" t="str">
        <f>IF('Export Data'!AT130="I will drive my scout, and I can drive other scouts TO camp.","DRIVE "&amp;'Export Data'!AU130,IF('Export Data'!AT130="I have arranged a ride for my scout TO camp..","Has Ride ("&amp;'Export Data'!AW130&amp;")",IF('Export Data'!AT130="I can drive ONLY my scout TO camp.","Has Ride (Family)",IF('Export Data'!AT130="Please find a ride for my scout TO camp.","Needs Ride",IF('Export Data'!AT130="My scout will drive themselves TO camp.","DRIVE (Self)","No Info")))))</f>
        <v>No Info</v>
      </c>
      <c r="C130" s="140" t="str">
        <f>IF('Export Data'!AX130="I will drive my scout, and I can drive other scouts HOME.","DRIVE "&amp;'Export Data'!AY130,IF('Export Data'!AX130="I have arranged a ride for my scout HOME.","Has Ride ("&amp;'Export Data'!BA130&amp;")",IF('Export Data'!AX130="I can drive ONLY my scout HOME.","Has Ride (Family)",IF('Export Data'!AX130="Please find a ride for my scout HOME.","Needs Ride",IF('Export Data'!AX130="My scout will drive themselves HOME.","DRIVE (Self)","No Info")))))</f>
        <v>No Info</v>
      </c>
      <c r="D130" s="141" t="str">
        <f>IF(NOT(ISBLANK('Export Data'!AV130)),"Drive to Camp: "&amp;'Export Data'!AV130&amp;CHAR(10),"")&amp;IF(NOT(ISBLANK('Export Data'!AZ130)),"Drive Home: "&amp;'Export Data'!AZ130,"")&amp; 'Export Data'!BI130</f>
        <v/>
      </c>
      <c r="E130" t="e">
        <f>IF(I130="179 Adult","Goat",VLOOKUP(A130,Contacts!$A$1:$F$103,3))</f>
        <v>#N/A</v>
      </c>
      <c r="F130" t="str">
        <f t="shared" si="4"/>
        <v xml:space="preserve">YY, </v>
      </c>
      <c r="G130">
        <f>'Export Data'!AA130</f>
        <v>0</v>
      </c>
      <c r="H130">
        <f>'Export Data'!Z130</f>
        <v>0</v>
      </c>
      <c r="I130">
        <f>'Export Data'!Y130</f>
        <v>0</v>
      </c>
      <c r="J130" s="79">
        <f>'Export Data'!M130</f>
        <v>0</v>
      </c>
    </row>
    <row r="131" spans="1:10" x14ac:dyDescent="0.25">
      <c r="C131" s="140"/>
      <c r="E131" s="1"/>
      <c r="F131" s="1"/>
    </row>
    <row r="132" spans="1:10" x14ac:dyDescent="0.25">
      <c r="C132" s="140"/>
      <c r="E132" s="1"/>
      <c r="F132" s="1"/>
    </row>
    <row r="133" spans="1:10" x14ac:dyDescent="0.25">
      <c r="C133" s="140"/>
      <c r="E133" s="1"/>
      <c r="F133" s="1"/>
    </row>
    <row r="134" spans="1:10" x14ac:dyDescent="0.25">
      <c r="C134" s="140"/>
      <c r="E134" s="1"/>
      <c r="F134" s="1"/>
    </row>
    <row r="135" spans="1:10" x14ac:dyDescent="0.25">
      <c r="C135" s="140"/>
      <c r="E135" s="1"/>
      <c r="F135" s="1"/>
    </row>
    <row r="136" spans="1:10" x14ac:dyDescent="0.25">
      <c r="C136" s="140"/>
      <c r="E136" s="1"/>
      <c r="F136" s="1"/>
    </row>
    <row r="137" spans="1:10" x14ac:dyDescent="0.25">
      <c r="C137" s="140"/>
      <c r="E137" s="1"/>
      <c r="F137" s="1"/>
    </row>
    <row r="138" spans="1:10" x14ac:dyDescent="0.25">
      <c r="C138" s="140"/>
      <c r="E138" s="1"/>
      <c r="F138" s="1"/>
    </row>
    <row r="139" spans="1:10" x14ac:dyDescent="0.25">
      <c r="C139" s="140"/>
      <c r="E139" s="1"/>
      <c r="F139" s="1"/>
    </row>
    <row r="140" spans="1:10" x14ac:dyDescent="0.25">
      <c r="C140" s="140"/>
      <c r="E140" s="1"/>
      <c r="F140" s="1"/>
    </row>
    <row r="141" spans="1:10" x14ac:dyDescent="0.25">
      <c r="C141" s="140"/>
      <c r="E141" s="1"/>
      <c r="F141" s="1"/>
    </row>
    <row r="142" spans="1:10" x14ac:dyDescent="0.25">
      <c r="C142" s="140"/>
      <c r="E142" s="1"/>
      <c r="F142" s="1"/>
    </row>
    <row r="143" spans="1:10" x14ac:dyDescent="0.25">
      <c r="C143" s="140"/>
      <c r="E143" s="1"/>
      <c r="F143" s="1"/>
    </row>
    <row r="144" spans="1:10" x14ac:dyDescent="0.25">
      <c r="C144" s="140"/>
      <c r="E144" s="1"/>
      <c r="F144" s="1"/>
    </row>
    <row r="145" spans="3:6" x14ac:dyDescent="0.25">
      <c r="C145" s="140"/>
      <c r="E145" s="1"/>
      <c r="F145" s="1"/>
    </row>
    <row r="146" spans="3:6" x14ac:dyDescent="0.25">
      <c r="C146" s="140"/>
      <c r="E146" s="1"/>
      <c r="F146" s="1"/>
    </row>
    <row r="147" spans="3:6" x14ac:dyDescent="0.25">
      <c r="C147" s="140"/>
      <c r="E147" s="1"/>
      <c r="F147" s="1"/>
    </row>
    <row r="148" spans="3:6" x14ac:dyDescent="0.25">
      <c r="C148" s="140"/>
      <c r="E148" s="1"/>
      <c r="F148" s="1"/>
    </row>
    <row r="149" spans="3:6" x14ac:dyDescent="0.25">
      <c r="C149" s="140"/>
      <c r="E149" s="1"/>
      <c r="F149" s="1"/>
    </row>
    <row r="150" spans="3:6" x14ac:dyDescent="0.25">
      <c r="C150" s="140"/>
      <c r="E150" s="1"/>
      <c r="F150" s="1"/>
    </row>
    <row r="151" spans="3:6" x14ac:dyDescent="0.25">
      <c r="C151" s="140"/>
      <c r="E151" s="1"/>
      <c r="F151" s="1"/>
    </row>
    <row r="152" spans="3:6" x14ac:dyDescent="0.25">
      <c r="C152" s="140"/>
      <c r="E152" s="1"/>
      <c r="F152" s="1"/>
    </row>
    <row r="153" spans="3:6" x14ac:dyDescent="0.25">
      <c r="C153" s="140"/>
      <c r="E153" s="1"/>
      <c r="F153" s="1"/>
    </row>
    <row r="154" spans="3:6" x14ac:dyDescent="0.25">
      <c r="C154" s="140"/>
      <c r="E154" s="1"/>
      <c r="F154" s="1"/>
    </row>
    <row r="155" spans="3:6" x14ac:dyDescent="0.25">
      <c r="C155" s="140"/>
      <c r="E155" s="1"/>
      <c r="F155" s="1"/>
    </row>
    <row r="156" spans="3:6" x14ac:dyDescent="0.25">
      <c r="C156" s="140"/>
      <c r="E156" s="1"/>
      <c r="F156" s="1"/>
    </row>
    <row r="157" spans="3:6" x14ac:dyDescent="0.25">
      <c r="C157" s="140"/>
      <c r="E157" s="1"/>
      <c r="F157" s="1"/>
    </row>
    <row r="158" spans="3:6" x14ac:dyDescent="0.25">
      <c r="C158" s="140"/>
      <c r="E158" s="1"/>
      <c r="F158" s="1"/>
    </row>
    <row r="159" spans="3:6" x14ac:dyDescent="0.25">
      <c r="C159" s="140"/>
      <c r="E159" s="1"/>
      <c r="F159" s="1"/>
    </row>
    <row r="160" spans="3:6" x14ac:dyDescent="0.25">
      <c r="C160" s="140"/>
      <c r="E160" s="1"/>
      <c r="F160" s="1"/>
    </row>
    <row r="161" spans="3:6" x14ac:dyDescent="0.25">
      <c r="C161" s="140"/>
      <c r="E161" s="1"/>
      <c r="F161" s="1"/>
    </row>
    <row r="162" spans="3:6" x14ac:dyDescent="0.25">
      <c r="C162" s="140"/>
      <c r="E162" s="1"/>
      <c r="F162" s="1"/>
    </row>
    <row r="163" spans="3:6" x14ac:dyDescent="0.25">
      <c r="C163" s="140"/>
      <c r="E163" s="1"/>
      <c r="F163" s="1"/>
    </row>
    <row r="164" spans="3:6" x14ac:dyDescent="0.25">
      <c r="C164" s="140"/>
      <c r="E164" s="1"/>
      <c r="F164" s="1"/>
    </row>
    <row r="165" spans="3:6" x14ac:dyDescent="0.25">
      <c r="C165" s="140"/>
      <c r="E165" s="1"/>
      <c r="F165" s="1"/>
    </row>
    <row r="166" spans="3:6" x14ac:dyDescent="0.25">
      <c r="C166" s="140"/>
      <c r="E166" s="1"/>
      <c r="F166" s="1"/>
    </row>
    <row r="167" spans="3:6" x14ac:dyDescent="0.25">
      <c r="C167" s="140"/>
      <c r="E167" s="1"/>
      <c r="F167" s="1"/>
    </row>
    <row r="168" spans="3:6" x14ac:dyDescent="0.25">
      <c r="C168" s="140"/>
      <c r="E168" s="1"/>
      <c r="F168" s="1"/>
    </row>
    <row r="169" spans="3:6" x14ac:dyDescent="0.25">
      <c r="C169" s="140"/>
      <c r="E169" s="1"/>
      <c r="F169" s="1"/>
    </row>
    <row r="170" spans="3:6" x14ac:dyDescent="0.25">
      <c r="C170" s="140"/>
      <c r="E170" s="1"/>
      <c r="F170" s="1"/>
    </row>
    <row r="171" spans="3:6" x14ac:dyDescent="0.25">
      <c r="C171" s="140"/>
      <c r="E171" s="1"/>
      <c r="F171" s="1"/>
    </row>
    <row r="172" spans="3:6" x14ac:dyDescent="0.25">
      <c r="C172" s="140"/>
      <c r="E172" s="1"/>
      <c r="F172" s="1"/>
    </row>
    <row r="173" spans="3:6" x14ac:dyDescent="0.25">
      <c r="C173" s="140"/>
      <c r="E173" s="1"/>
      <c r="F173" s="1"/>
    </row>
    <row r="174" spans="3:6" x14ac:dyDescent="0.25">
      <c r="C174" s="140"/>
      <c r="E174" s="1"/>
      <c r="F174" s="1"/>
    </row>
    <row r="175" spans="3:6" x14ac:dyDescent="0.25">
      <c r="C175" s="140"/>
      <c r="E175" s="1"/>
      <c r="F175" s="1"/>
    </row>
    <row r="176" spans="3:6" x14ac:dyDescent="0.25">
      <c r="C176" s="140"/>
      <c r="E176" s="1"/>
      <c r="F176" s="1"/>
    </row>
    <row r="177" spans="3:6" x14ac:dyDescent="0.25">
      <c r="C177" s="140"/>
      <c r="E177" s="1"/>
      <c r="F177" s="1"/>
    </row>
    <row r="178" spans="3:6" x14ac:dyDescent="0.25">
      <c r="C178" s="140"/>
      <c r="E178" s="1"/>
      <c r="F178" s="1"/>
    </row>
    <row r="179" spans="3:6" x14ac:dyDescent="0.25">
      <c r="C179" s="140"/>
      <c r="E179" s="1"/>
      <c r="F179" s="1"/>
    </row>
    <row r="180" spans="3:6" x14ac:dyDescent="0.25">
      <c r="C180" s="140"/>
      <c r="E180" s="1"/>
      <c r="F180" s="1"/>
    </row>
    <row r="181" spans="3:6" x14ac:dyDescent="0.25">
      <c r="C181" s="140"/>
      <c r="E181" s="1"/>
      <c r="F181" s="1"/>
    </row>
    <row r="182" spans="3:6" x14ac:dyDescent="0.25">
      <c r="C182" s="140"/>
      <c r="E182" s="1"/>
      <c r="F182" s="1"/>
    </row>
    <row r="183" spans="3:6" x14ac:dyDescent="0.25">
      <c r="C183" s="140"/>
      <c r="E183" s="1"/>
      <c r="F183" s="1"/>
    </row>
    <row r="184" spans="3:6" x14ac:dyDescent="0.25">
      <c r="C184" s="140"/>
      <c r="E184" s="1"/>
      <c r="F184" s="1"/>
    </row>
    <row r="185" spans="3:6" x14ac:dyDescent="0.25">
      <c r="C185" s="140"/>
      <c r="E185" s="1"/>
      <c r="F185" s="1"/>
    </row>
    <row r="186" spans="3:6" x14ac:dyDescent="0.25">
      <c r="C186" s="140"/>
      <c r="E186" s="1"/>
      <c r="F186" s="1"/>
    </row>
    <row r="187" spans="3:6" x14ac:dyDescent="0.25">
      <c r="C187" s="140"/>
      <c r="E187" s="1"/>
      <c r="F187" s="1"/>
    </row>
    <row r="188" spans="3:6" x14ac:dyDescent="0.25">
      <c r="C188" s="140"/>
      <c r="E188" s="1"/>
      <c r="F188" s="1"/>
    </row>
    <row r="189" spans="3:6" x14ac:dyDescent="0.25">
      <c r="C189" s="140"/>
      <c r="E189" s="1"/>
      <c r="F189" s="1"/>
    </row>
    <row r="190" spans="3:6" x14ac:dyDescent="0.25">
      <c r="C190" s="140"/>
      <c r="E190" s="1"/>
      <c r="F190" s="1"/>
    </row>
    <row r="191" spans="3:6" x14ac:dyDescent="0.25">
      <c r="C191" s="140"/>
      <c r="E191" s="1"/>
      <c r="F191" s="1"/>
    </row>
    <row r="192" spans="3:6" x14ac:dyDescent="0.25">
      <c r="C192" s="140"/>
      <c r="E192" s="1"/>
      <c r="F192" s="1"/>
    </row>
    <row r="193" spans="3:6" x14ac:dyDescent="0.25">
      <c r="C193" s="140"/>
      <c r="E193" s="1"/>
      <c r="F193" s="1"/>
    </row>
    <row r="194" spans="3:6" x14ac:dyDescent="0.25">
      <c r="C194" s="140"/>
      <c r="E194" s="1"/>
      <c r="F194" s="1"/>
    </row>
    <row r="195" spans="3:6" x14ac:dyDescent="0.25">
      <c r="C195" s="140"/>
      <c r="E195" s="1"/>
      <c r="F195" s="1"/>
    </row>
    <row r="196" spans="3:6" x14ac:dyDescent="0.25">
      <c r="C196" s="140"/>
      <c r="E196" s="1"/>
      <c r="F196" s="1"/>
    </row>
    <row r="197" spans="3:6" x14ac:dyDescent="0.25">
      <c r="C197" s="140"/>
      <c r="E197" s="1"/>
      <c r="F197" s="1"/>
    </row>
    <row r="198" spans="3:6" x14ac:dyDescent="0.25">
      <c r="C198" s="140"/>
      <c r="E198" s="1"/>
      <c r="F198" s="1"/>
    </row>
    <row r="199" spans="3:6" x14ac:dyDescent="0.25">
      <c r="C199" s="140"/>
      <c r="E199" s="1"/>
      <c r="F199" s="1"/>
    </row>
    <row r="200" spans="3:6" x14ac:dyDescent="0.25">
      <c r="C200" s="140"/>
      <c r="E200" s="1"/>
      <c r="F200" s="1"/>
    </row>
    <row r="201" spans="3:6" x14ac:dyDescent="0.25">
      <c r="C201" s="140"/>
      <c r="E201" s="1"/>
      <c r="F201" s="1"/>
    </row>
    <row r="202" spans="3:6" x14ac:dyDescent="0.25">
      <c r="C202" s="140"/>
      <c r="E202" s="1"/>
      <c r="F202" s="1"/>
    </row>
    <row r="203" spans="3:6" x14ac:dyDescent="0.25">
      <c r="C203" s="140"/>
      <c r="E203" s="1"/>
      <c r="F203" s="1"/>
    </row>
    <row r="204" spans="3:6" x14ac:dyDescent="0.25">
      <c r="C204" s="140"/>
      <c r="E204" s="1"/>
      <c r="F204" s="1"/>
    </row>
    <row r="205" spans="3:6" x14ac:dyDescent="0.25">
      <c r="C205" s="140"/>
      <c r="E205" s="1"/>
      <c r="F205" s="1"/>
    </row>
    <row r="206" spans="3:6" x14ac:dyDescent="0.25">
      <c r="C206" s="140"/>
      <c r="E206" s="1"/>
      <c r="F206" s="1"/>
    </row>
    <row r="207" spans="3:6" x14ac:dyDescent="0.25">
      <c r="C207" s="140"/>
      <c r="E207" s="1"/>
      <c r="F207" s="1"/>
    </row>
    <row r="208" spans="3:6" x14ac:dyDescent="0.25">
      <c r="C208" s="140"/>
      <c r="E208" s="1"/>
      <c r="F208" s="1"/>
    </row>
    <row r="209" spans="3:6" x14ac:dyDescent="0.25">
      <c r="C209" s="140"/>
      <c r="E209" s="1"/>
      <c r="F209" s="1"/>
    </row>
    <row r="210" spans="3:6" x14ac:dyDescent="0.25">
      <c r="C210" s="140"/>
      <c r="E210" s="1"/>
      <c r="F210" s="1"/>
    </row>
    <row r="211" spans="3:6" x14ac:dyDescent="0.25">
      <c r="C211" s="140"/>
      <c r="E211" s="1"/>
      <c r="F211" s="1"/>
    </row>
    <row r="212" spans="3:6" x14ac:dyDescent="0.25">
      <c r="C212" s="140"/>
      <c r="E212" s="1"/>
      <c r="F212" s="1"/>
    </row>
    <row r="213" spans="3:6" x14ac:dyDescent="0.25">
      <c r="C213" s="140"/>
      <c r="E213" s="1"/>
      <c r="F213" s="1"/>
    </row>
    <row r="214" spans="3:6" x14ac:dyDescent="0.25">
      <c r="C214" s="140"/>
      <c r="E214" s="1"/>
      <c r="F214" s="1"/>
    </row>
    <row r="215" spans="3:6" x14ac:dyDescent="0.25">
      <c r="C215" s="140"/>
      <c r="E215" s="1"/>
      <c r="F215" s="1"/>
    </row>
    <row r="216" spans="3:6" x14ac:dyDescent="0.25">
      <c r="C216" s="140"/>
      <c r="E216" s="1"/>
      <c r="F216" s="1"/>
    </row>
    <row r="217" spans="3:6" x14ac:dyDescent="0.25">
      <c r="C217" s="140"/>
      <c r="E217" s="1"/>
      <c r="F217" s="1"/>
    </row>
    <row r="218" spans="3:6" x14ac:dyDescent="0.25">
      <c r="C218" s="140"/>
      <c r="E218" s="1"/>
      <c r="F218" s="1"/>
    </row>
    <row r="219" spans="3:6" x14ac:dyDescent="0.25">
      <c r="C219" s="140"/>
      <c r="E219" s="1"/>
      <c r="F219" s="1"/>
    </row>
    <row r="220" spans="3:6" x14ac:dyDescent="0.25">
      <c r="C220" s="140"/>
      <c r="E220" s="1"/>
      <c r="F220" s="1"/>
    </row>
    <row r="221" spans="3:6" x14ac:dyDescent="0.25">
      <c r="C221" s="140"/>
      <c r="E221" s="1"/>
      <c r="F221" s="1"/>
    </row>
    <row r="222" spans="3:6" x14ac:dyDescent="0.25">
      <c r="C222" s="140"/>
      <c r="E222" s="1"/>
      <c r="F222" s="1"/>
    </row>
    <row r="223" spans="3:6" x14ac:dyDescent="0.25">
      <c r="C223" s="140"/>
      <c r="E223" s="1"/>
      <c r="F223" s="1"/>
    </row>
    <row r="224" spans="3:6" x14ac:dyDescent="0.25">
      <c r="C224" s="140"/>
      <c r="E224" s="1"/>
      <c r="F224" s="1"/>
    </row>
    <row r="225" spans="3:6" x14ac:dyDescent="0.25">
      <c r="C225" s="140"/>
      <c r="E225" s="1"/>
      <c r="F225" s="1"/>
    </row>
    <row r="226" spans="3:6" x14ac:dyDescent="0.25">
      <c r="C226" s="140"/>
      <c r="E226" s="1"/>
      <c r="F226" s="1"/>
    </row>
    <row r="227" spans="3:6" x14ac:dyDescent="0.25">
      <c r="C227" s="140"/>
      <c r="E227" s="1"/>
      <c r="F227" s="1"/>
    </row>
    <row r="228" spans="3:6" x14ac:dyDescent="0.25">
      <c r="C228" s="140"/>
      <c r="E228" s="1"/>
      <c r="F228" s="1"/>
    </row>
    <row r="229" spans="3:6" x14ac:dyDescent="0.25">
      <c r="C229" s="140"/>
      <c r="E229" s="1"/>
      <c r="F229" s="1"/>
    </row>
    <row r="230" spans="3:6" x14ac:dyDescent="0.25">
      <c r="C230" s="140"/>
      <c r="E230" s="1"/>
      <c r="F230" s="1"/>
    </row>
    <row r="231" spans="3:6" x14ac:dyDescent="0.25">
      <c r="C231" s="140"/>
      <c r="E231" s="1"/>
      <c r="F231" s="1"/>
    </row>
    <row r="232" spans="3:6" x14ac:dyDescent="0.25">
      <c r="C232" s="140"/>
      <c r="E232" s="1"/>
      <c r="F232" s="1"/>
    </row>
    <row r="233" spans="3:6" x14ac:dyDescent="0.25">
      <c r="C233" s="140"/>
      <c r="E233" s="1"/>
      <c r="F233" s="1"/>
    </row>
    <row r="234" spans="3:6" x14ac:dyDescent="0.25">
      <c r="C234" s="140"/>
      <c r="E234" s="1"/>
      <c r="F234" s="1"/>
    </row>
    <row r="235" spans="3:6" x14ac:dyDescent="0.25">
      <c r="C235" s="140"/>
      <c r="E235" s="1"/>
      <c r="F235" s="1"/>
    </row>
    <row r="236" spans="3:6" x14ac:dyDescent="0.25">
      <c r="C236" s="140"/>
      <c r="E236" s="1"/>
      <c r="F236" s="1"/>
    </row>
    <row r="237" spans="3:6" x14ac:dyDescent="0.25">
      <c r="C237" s="140"/>
      <c r="E237" s="1"/>
      <c r="F237" s="1"/>
    </row>
    <row r="238" spans="3:6" x14ac:dyDescent="0.25">
      <c r="C238" s="140"/>
      <c r="E238" s="1"/>
      <c r="F238" s="1"/>
    </row>
    <row r="239" spans="3:6" x14ac:dyDescent="0.25">
      <c r="C239" s="140"/>
      <c r="E239" s="1"/>
      <c r="F239" s="1"/>
    </row>
    <row r="240" spans="3:6" x14ac:dyDescent="0.25">
      <c r="C240" s="140"/>
      <c r="E240" s="1"/>
      <c r="F240" s="1"/>
    </row>
    <row r="241" spans="3:6" x14ac:dyDescent="0.25">
      <c r="C241" s="140"/>
      <c r="E241" s="1"/>
      <c r="F241" s="1"/>
    </row>
    <row r="242" spans="3:6" x14ac:dyDescent="0.25">
      <c r="C242" s="140"/>
      <c r="E242" s="1"/>
      <c r="F242" s="1"/>
    </row>
    <row r="243" spans="3:6" x14ac:dyDescent="0.25">
      <c r="C243" s="140"/>
      <c r="E243" s="1"/>
      <c r="F243" s="1"/>
    </row>
    <row r="244" spans="3:6" x14ac:dyDescent="0.25">
      <c r="C244" s="140"/>
      <c r="E244" s="1"/>
      <c r="F244" s="1"/>
    </row>
    <row r="245" spans="3:6" x14ac:dyDescent="0.25">
      <c r="C245" s="140"/>
      <c r="E245" s="1"/>
      <c r="F245" s="1"/>
    </row>
    <row r="246" spans="3:6" x14ac:dyDescent="0.25">
      <c r="C246" s="140"/>
      <c r="E246" s="1"/>
      <c r="F246" s="1"/>
    </row>
    <row r="247" spans="3:6" x14ac:dyDescent="0.25">
      <c r="C247" s="140"/>
      <c r="E247" s="1"/>
      <c r="F247" s="1"/>
    </row>
    <row r="248" spans="3:6" x14ac:dyDescent="0.25">
      <c r="C248" s="140"/>
      <c r="E248" s="1"/>
      <c r="F248" s="1"/>
    </row>
    <row r="249" spans="3:6" x14ac:dyDescent="0.25">
      <c r="C249" s="140"/>
      <c r="E249" s="1"/>
      <c r="F249" s="1"/>
    </row>
    <row r="250" spans="3:6" x14ac:dyDescent="0.25">
      <c r="C250" s="140"/>
      <c r="E250" s="1"/>
      <c r="F250" s="1"/>
    </row>
    <row r="251" spans="3:6" x14ac:dyDescent="0.25">
      <c r="C251" s="140"/>
      <c r="E251" s="1"/>
      <c r="F251" s="1"/>
    </row>
    <row r="252" spans="3:6" x14ac:dyDescent="0.25">
      <c r="C252" s="140"/>
      <c r="E252" s="1"/>
      <c r="F252" s="1"/>
    </row>
    <row r="253" spans="3:6" x14ac:dyDescent="0.25">
      <c r="C253" s="140"/>
      <c r="E253" s="1"/>
      <c r="F253" s="1"/>
    </row>
    <row r="254" spans="3:6" x14ac:dyDescent="0.25">
      <c r="C254" s="140"/>
      <c r="E254" s="1"/>
      <c r="F254" s="1"/>
    </row>
    <row r="255" spans="3:6" x14ac:dyDescent="0.25">
      <c r="C255" s="140"/>
      <c r="E255" s="1"/>
      <c r="F255" s="1"/>
    </row>
    <row r="256" spans="3:6" x14ac:dyDescent="0.25">
      <c r="C256" s="140"/>
      <c r="E256" s="1"/>
      <c r="F256" s="1"/>
    </row>
    <row r="257" spans="3:6" x14ac:dyDescent="0.25">
      <c r="C257" s="140"/>
      <c r="E257" s="1"/>
      <c r="F257" s="1"/>
    </row>
    <row r="258" spans="3:6" x14ac:dyDescent="0.25">
      <c r="C258" s="140"/>
      <c r="E258" s="1"/>
      <c r="F258" s="1"/>
    </row>
    <row r="259" spans="3:6" x14ac:dyDescent="0.25">
      <c r="C259" s="140"/>
      <c r="E259" s="1"/>
      <c r="F259" s="1"/>
    </row>
    <row r="260" spans="3:6" x14ac:dyDescent="0.25">
      <c r="C260" s="140"/>
      <c r="E260" s="1"/>
      <c r="F260" s="1"/>
    </row>
    <row r="261" spans="3:6" x14ac:dyDescent="0.25">
      <c r="C261" s="140"/>
      <c r="E261" s="1"/>
      <c r="F261" s="1"/>
    </row>
    <row r="262" spans="3:6" x14ac:dyDescent="0.25">
      <c r="C262" s="140"/>
      <c r="E262" s="1"/>
      <c r="F262" s="1"/>
    </row>
    <row r="263" spans="3:6" x14ac:dyDescent="0.25">
      <c r="C263" s="140"/>
      <c r="E263" s="1"/>
      <c r="F263" s="1"/>
    </row>
    <row r="264" spans="3:6" x14ac:dyDescent="0.25">
      <c r="C264" s="140"/>
      <c r="E264" s="1"/>
      <c r="F264" s="1"/>
    </row>
    <row r="265" spans="3:6" x14ac:dyDescent="0.25">
      <c r="C265" s="140"/>
      <c r="E265" s="1"/>
      <c r="F265" s="1"/>
    </row>
    <row r="266" spans="3:6" x14ac:dyDescent="0.25">
      <c r="C266" s="140"/>
      <c r="E266" s="1"/>
      <c r="F266" s="1"/>
    </row>
    <row r="267" spans="3:6" x14ac:dyDescent="0.25">
      <c r="C267" s="140"/>
      <c r="E267" s="1"/>
      <c r="F267" s="1"/>
    </row>
    <row r="268" spans="3:6" x14ac:dyDescent="0.25">
      <c r="C268" s="140"/>
      <c r="E268" s="1"/>
      <c r="F268" s="1"/>
    </row>
    <row r="269" spans="3:6" x14ac:dyDescent="0.25">
      <c r="C269" s="140"/>
      <c r="E269" s="1"/>
      <c r="F269" s="1"/>
    </row>
    <row r="270" spans="3:6" x14ac:dyDescent="0.25">
      <c r="C270" s="140"/>
      <c r="E270" s="1"/>
      <c r="F270" s="1"/>
    </row>
    <row r="271" spans="3:6" x14ac:dyDescent="0.25">
      <c r="C271" s="140"/>
      <c r="E271" s="1"/>
      <c r="F271" s="1"/>
    </row>
    <row r="272" spans="3:6" x14ac:dyDescent="0.25">
      <c r="C272" s="140"/>
      <c r="E272" s="1"/>
      <c r="F272" s="1"/>
    </row>
    <row r="273" spans="3:6" x14ac:dyDescent="0.25">
      <c r="C273" s="140"/>
      <c r="E273" s="1"/>
      <c r="F273" s="1"/>
    </row>
    <row r="274" spans="3:6" x14ac:dyDescent="0.25">
      <c r="C274" s="140"/>
      <c r="E274" s="1"/>
      <c r="F274" s="1"/>
    </row>
    <row r="275" spans="3:6" x14ac:dyDescent="0.25">
      <c r="C275" s="140"/>
      <c r="E275" s="1"/>
      <c r="F275" s="1"/>
    </row>
    <row r="276" spans="3:6" x14ac:dyDescent="0.25">
      <c r="C276" s="140"/>
      <c r="E276" s="1"/>
      <c r="F276" s="1"/>
    </row>
    <row r="277" spans="3:6" x14ac:dyDescent="0.25">
      <c r="C277" s="140"/>
      <c r="E277" s="1"/>
      <c r="F277" s="1"/>
    </row>
    <row r="278" spans="3:6" x14ac:dyDescent="0.25">
      <c r="C278" s="140"/>
      <c r="E278" s="1"/>
      <c r="F278" s="1"/>
    </row>
    <row r="279" spans="3:6" x14ac:dyDescent="0.25">
      <c r="C279" s="140"/>
      <c r="E279" s="1"/>
      <c r="F279" s="1"/>
    </row>
    <row r="280" spans="3:6" x14ac:dyDescent="0.25">
      <c r="C280" s="140"/>
      <c r="E280" s="1"/>
      <c r="F280" s="1"/>
    </row>
    <row r="281" spans="3:6" x14ac:dyDescent="0.25">
      <c r="C281" s="140"/>
      <c r="E281" s="1"/>
      <c r="F281" s="1"/>
    </row>
    <row r="282" spans="3:6" x14ac:dyDescent="0.25">
      <c r="C282" s="140"/>
      <c r="E282" s="1"/>
      <c r="F282" s="1"/>
    </row>
    <row r="283" spans="3:6" x14ac:dyDescent="0.25">
      <c r="C283" s="140"/>
      <c r="E283" s="1"/>
      <c r="F283" s="1"/>
    </row>
    <row r="284" spans="3:6" x14ac:dyDescent="0.25">
      <c r="C284" s="140"/>
      <c r="E284" s="1"/>
      <c r="F284" s="1"/>
    </row>
    <row r="285" spans="3:6" x14ac:dyDescent="0.25">
      <c r="C285" s="140"/>
      <c r="E285" s="1"/>
      <c r="F285" s="1"/>
    </row>
    <row r="286" spans="3:6" x14ac:dyDescent="0.25">
      <c r="C286" s="140"/>
      <c r="E286" s="1"/>
      <c r="F286" s="1"/>
    </row>
    <row r="287" spans="3:6" x14ac:dyDescent="0.25">
      <c r="C287" s="140"/>
      <c r="E287" s="1"/>
      <c r="F287" s="1"/>
    </row>
    <row r="288" spans="3:6" x14ac:dyDescent="0.25">
      <c r="C288" s="140"/>
      <c r="E288" s="1"/>
      <c r="F288" s="1"/>
    </row>
    <row r="289" spans="3:6" x14ac:dyDescent="0.25">
      <c r="C289" s="140"/>
      <c r="E289" s="1"/>
      <c r="F289" s="1"/>
    </row>
    <row r="290" spans="3:6" x14ac:dyDescent="0.25">
      <c r="C290" s="140"/>
      <c r="E290" s="1"/>
      <c r="F290" s="1"/>
    </row>
    <row r="291" spans="3:6" x14ac:dyDescent="0.25">
      <c r="C291" s="140"/>
      <c r="E291" s="1"/>
      <c r="F291" s="1"/>
    </row>
    <row r="292" spans="3:6" x14ac:dyDescent="0.25">
      <c r="C292" s="140"/>
      <c r="E292" s="1"/>
      <c r="F292" s="1"/>
    </row>
    <row r="293" spans="3:6" x14ac:dyDescent="0.25">
      <c r="C293" s="140"/>
      <c r="E293" s="1"/>
      <c r="F293" s="1"/>
    </row>
    <row r="294" spans="3:6" x14ac:dyDescent="0.25">
      <c r="C294" s="140"/>
      <c r="E294" s="1"/>
      <c r="F294" s="1"/>
    </row>
    <row r="295" spans="3:6" x14ac:dyDescent="0.25">
      <c r="C295" s="140"/>
      <c r="E295" s="1"/>
      <c r="F295" s="1"/>
    </row>
    <row r="296" spans="3:6" x14ac:dyDescent="0.25">
      <c r="C296" s="140"/>
      <c r="E296" s="1"/>
      <c r="F296" s="1"/>
    </row>
    <row r="297" spans="3:6" x14ac:dyDescent="0.25">
      <c r="C297" s="140"/>
      <c r="E297" s="1"/>
      <c r="F297" s="1"/>
    </row>
    <row r="298" spans="3:6" x14ac:dyDescent="0.25">
      <c r="C298" s="140"/>
      <c r="E298" s="1"/>
      <c r="F298" s="1"/>
    </row>
    <row r="299" spans="3:6" x14ac:dyDescent="0.25">
      <c r="C299" s="140"/>
      <c r="E299" s="1"/>
      <c r="F299" s="1"/>
    </row>
    <row r="300" spans="3:6" x14ac:dyDescent="0.25">
      <c r="C300" s="140"/>
      <c r="E300" s="1"/>
      <c r="F300" s="1"/>
    </row>
    <row r="301" spans="3:6" x14ac:dyDescent="0.25">
      <c r="C301" s="140"/>
      <c r="E301" s="1"/>
      <c r="F301" s="1"/>
    </row>
    <row r="302" spans="3:6" x14ac:dyDescent="0.25">
      <c r="C302" s="140"/>
      <c r="E302" s="1"/>
      <c r="F302" s="1"/>
    </row>
    <row r="303" spans="3:6" x14ac:dyDescent="0.25">
      <c r="C303" s="140"/>
      <c r="E303" s="1"/>
      <c r="F303" s="1"/>
    </row>
    <row r="304" spans="3:6" x14ac:dyDescent="0.25">
      <c r="C304" s="140"/>
      <c r="E304" s="1"/>
      <c r="F304" s="1"/>
    </row>
    <row r="305" spans="3:6" x14ac:dyDescent="0.25">
      <c r="C305" s="140"/>
      <c r="E305" s="1"/>
      <c r="F305" s="1"/>
    </row>
    <row r="306" spans="3:6" x14ac:dyDescent="0.25">
      <c r="C306" s="140"/>
      <c r="E306" s="1"/>
      <c r="F306" s="1"/>
    </row>
    <row r="307" spans="3:6" x14ac:dyDescent="0.25">
      <c r="C307" s="140"/>
      <c r="E307" s="1"/>
      <c r="F307" s="1"/>
    </row>
    <row r="308" spans="3:6" x14ac:dyDescent="0.25">
      <c r="C308" s="140"/>
      <c r="E308" s="1"/>
      <c r="F308" s="1"/>
    </row>
    <row r="309" spans="3:6" x14ac:dyDescent="0.25">
      <c r="C309" s="140"/>
      <c r="E309" s="1"/>
      <c r="F309" s="1"/>
    </row>
    <row r="310" spans="3:6" x14ac:dyDescent="0.25">
      <c r="C310" s="140"/>
      <c r="E310" s="1"/>
      <c r="F310" s="1"/>
    </row>
    <row r="311" spans="3:6" x14ac:dyDescent="0.25">
      <c r="C311" s="140"/>
      <c r="E311" s="1"/>
      <c r="F311" s="1"/>
    </row>
    <row r="312" spans="3:6" x14ac:dyDescent="0.25">
      <c r="C312" s="140"/>
      <c r="E312" s="1"/>
      <c r="F312" s="1"/>
    </row>
    <row r="313" spans="3:6" x14ac:dyDescent="0.25">
      <c r="C313" s="140"/>
      <c r="E313" s="1"/>
      <c r="F313" s="1"/>
    </row>
    <row r="314" spans="3:6" x14ac:dyDescent="0.25">
      <c r="C314" s="140"/>
      <c r="E314" s="1"/>
      <c r="F314" s="1"/>
    </row>
    <row r="315" spans="3:6" x14ac:dyDescent="0.25">
      <c r="C315" s="140"/>
      <c r="E315" s="1"/>
      <c r="F315" s="1"/>
    </row>
    <row r="316" spans="3:6" x14ac:dyDescent="0.25">
      <c r="C316" s="140"/>
      <c r="E316" s="1"/>
      <c r="F316" s="1"/>
    </row>
    <row r="317" spans="3:6" x14ac:dyDescent="0.25">
      <c r="C317" s="140"/>
      <c r="E317" s="1"/>
      <c r="F317" s="1"/>
    </row>
    <row r="318" spans="3:6" x14ac:dyDescent="0.25">
      <c r="C318" s="140"/>
      <c r="E318" s="1"/>
      <c r="F318" s="1"/>
    </row>
    <row r="319" spans="3:6" x14ac:dyDescent="0.25">
      <c r="C319" s="140"/>
      <c r="E319" s="1"/>
      <c r="F319" s="1"/>
    </row>
    <row r="320" spans="3:6" x14ac:dyDescent="0.25">
      <c r="C320" s="140"/>
      <c r="E320" s="1"/>
      <c r="F320" s="1"/>
    </row>
    <row r="321" spans="3:6" x14ac:dyDescent="0.25">
      <c r="C321" s="140"/>
      <c r="E321" s="1"/>
      <c r="F321" s="1"/>
    </row>
    <row r="322" spans="3:6" x14ac:dyDescent="0.25">
      <c r="C322" s="140"/>
      <c r="E322" s="1"/>
      <c r="F322" s="1"/>
    </row>
    <row r="323" spans="3:6" x14ac:dyDescent="0.25">
      <c r="C323" s="140"/>
      <c r="E323" s="1"/>
      <c r="F323" s="1"/>
    </row>
    <row r="324" spans="3:6" x14ac:dyDescent="0.25">
      <c r="C324" s="140"/>
      <c r="E324" s="1"/>
      <c r="F324" s="1"/>
    </row>
    <row r="325" spans="3:6" x14ac:dyDescent="0.25">
      <c r="C325" s="140"/>
      <c r="E325" s="1"/>
      <c r="F325" s="1"/>
    </row>
    <row r="326" spans="3:6" x14ac:dyDescent="0.25">
      <c r="C326" s="140"/>
      <c r="E326" s="1"/>
      <c r="F326" s="1"/>
    </row>
    <row r="327" spans="3:6" x14ac:dyDescent="0.25">
      <c r="C327" s="140"/>
      <c r="E327" s="1"/>
      <c r="F327" s="1"/>
    </row>
    <row r="328" spans="3:6" x14ac:dyDescent="0.25">
      <c r="C328" s="140"/>
      <c r="E328" s="1"/>
      <c r="F328" s="1"/>
    </row>
    <row r="329" spans="3:6" x14ac:dyDescent="0.25">
      <c r="C329" s="140"/>
      <c r="E329" s="1"/>
      <c r="F329" s="1"/>
    </row>
    <row r="330" spans="3:6" x14ac:dyDescent="0.25">
      <c r="C330" s="140"/>
      <c r="E330" s="1"/>
      <c r="F330" s="1"/>
    </row>
    <row r="331" spans="3:6" x14ac:dyDescent="0.25">
      <c r="C331" s="140"/>
      <c r="E331" s="1"/>
      <c r="F331" s="1"/>
    </row>
    <row r="332" spans="3:6" x14ac:dyDescent="0.25">
      <c r="C332" s="140"/>
      <c r="E332" s="1"/>
      <c r="F332" s="1"/>
    </row>
    <row r="333" spans="3:6" x14ac:dyDescent="0.25">
      <c r="C333" s="140"/>
      <c r="E333" s="1"/>
      <c r="F333" s="1"/>
    </row>
    <row r="334" spans="3:6" x14ac:dyDescent="0.25">
      <c r="C334" s="140"/>
      <c r="E334" s="1"/>
      <c r="F334" s="1"/>
    </row>
    <row r="335" spans="3:6" x14ac:dyDescent="0.25">
      <c r="C335" s="140"/>
      <c r="E335" s="1"/>
      <c r="F335" s="1"/>
    </row>
    <row r="336" spans="3:6" x14ac:dyDescent="0.25">
      <c r="C336" s="140"/>
      <c r="E336" s="1"/>
      <c r="F336" s="1"/>
    </row>
    <row r="337" spans="3:6" x14ac:dyDescent="0.25">
      <c r="C337" s="140"/>
      <c r="E337" s="1"/>
      <c r="F337" s="1"/>
    </row>
    <row r="338" spans="3:6" x14ac:dyDescent="0.25">
      <c r="E338" s="1"/>
      <c r="F338" s="1"/>
    </row>
    <row r="339" spans="3:6" x14ac:dyDescent="0.25">
      <c r="E339" s="1"/>
      <c r="F339" s="1"/>
    </row>
    <row r="340" spans="3:6" x14ac:dyDescent="0.25">
      <c r="E340" s="1"/>
      <c r="F340" s="1"/>
    </row>
    <row r="341" spans="3:6" x14ac:dyDescent="0.25">
      <c r="E341" s="1"/>
      <c r="F341" s="1"/>
    </row>
    <row r="342" spans="3:6" x14ac:dyDescent="0.25">
      <c r="E342" s="1"/>
      <c r="F342" s="1"/>
    </row>
    <row r="343" spans="3:6" x14ac:dyDescent="0.25">
      <c r="E343" s="1"/>
      <c r="F343" s="1"/>
    </row>
    <row r="344" spans="3:6" x14ac:dyDescent="0.25">
      <c r="E344" s="1"/>
      <c r="F344" s="1"/>
    </row>
    <row r="345" spans="3:6" x14ac:dyDescent="0.25">
      <c r="E345" s="1"/>
      <c r="F345" s="1"/>
    </row>
    <row r="346" spans="3:6" x14ac:dyDescent="0.25">
      <c r="E346" s="1"/>
      <c r="F346" s="1"/>
    </row>
    <row r="347" spans="3:6" x14ac:dyDescent="0.25">
      <c r="E347" s="1"/>
      <c r="F347" s="1"/>
    </row>
    <row r="348" spans="3:6" x14ac:dyDescent="0.25">
      <c r="E348" s="1"/>
      <c r="F348" s="1"/>
    </row>
    <row r="349" spans="3:6" x14ac:dyDescent="0.25">
      <c r="E349" s="1"/>
      <c r="F349" s="1"/>
    </row>
    <row r="350" spans="3:6" x14ac:dyDescent="0.25">
      <c r="E350" s="1"/>
      <c r="F350" s="1"/>
    </row>
    <row r="351" spans="3:6" x14ac:dyDescent="0.25">
      <c r="E351" s="1"/>
      <c r="F351" s="1"/>
    </row>
    <row r="352" spans="3: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row r="403" spans="5:6" x14ac:dyDescent="0.25">
      <c r="E403" s="1"/>
      <c r="F403" s="1"/>
    </row>
    <row r="404" spans="5:6" x14ac:dyDescent="0.25">
      <c r="E404" s="1"/>
      <c r="F404" s="1"/>
    </row>
    <row r="405" spans="5:6" x14ac:dyDescent="0.25">
      <c r="E405" s="1"/>
      <c r="F405" s="1"/>
    </row>
    <row r="406" spans="5:6" x14ac:dyDescent="0.25">
      <c r="E406" s="1"/>
      <c r="F406" s="1"/>
    </row>
    <row r="407" spans="5:6" x14ac:dyDescent="0.25">
      <c r="E407" s="1"/>
      <c r="F407" s="1"/>
    </row>
    <row r="408" spans="5:6" x14ac:dyDescent="0.25">
      <c r="E408" s="1"/>
      <c r="F408" s="1"/>
    </row>
    <row r="409" spans="5:6" x14ac:dyDescent="0.25">
      <c r="E409" s="1"/>
      <c r="F409" s="1"/>
    </row>
    <row r="410" spans="5:6" x14ac:dyDescent="0.25">
      <c r="E410" s="1"/>
      <c r="F410" s="1"/>
    </row>
    <row r="411" spans="5:6" x14ac:dyDescent="0.25">
      <c r="E411" s="1"/>
      <c r="F411" s="1"/>
    </row>
    <row r="412" spans="5:6" x14ac:dyDescent="0.25">
      <c r="E412" s="1"/>
      <c r="F412" s="1"/>
    </row>
    <row r="413" spans="5:6" x14ac:dyDescent="0.25">
      <c r="E413" s="1"/>
      <c r="F413" s="1"/>
    </row>
    <row r="414" spans="5:6" x14ac:dyDescent="0.25">
      <c r="E414" s="1"/>
      <c r="F414" s="1"/>
    </row>
    <row r="415" spans="5:6" x14ac:dyDescent="0.25">
      <c r="E415" s="1"/>
      <c r="F415" s="1"/>
    </row>
    <row r="416" spans="5:6" x14ac:dyDescent="0.25">
      <c r="E416" s="1"/>
      <c r="F416" s="1"/>
    </row>
    <row r="417" spans="5:6" x14ac:dyDescent="0.25">
      <c r="E417" s="1"/>
      <c r="F417" s="1"/>
    </row>
    <row r="418" spans="5:6" x14ac:dyDescent="0.25">
      <c r="E418" s="1"/>
      <c r="F418" s="1"/>
    </row>
    <row r="419" spans="5:6" x14ac:dyDescent="0.25">
      <c r="E419" s="1"/>
      <c r="F419" s="1"/>
    </row>
    <row r="420" spans="5:6" x14ac:dyDescent="0.25">
      <c r="E420" s="1"/>
      <c r="F420" s="1"/>
    </row>
    <row r="421" spans="5:6" x14ac:dyDescent="0.25">
      <c r="E421" s="1"/>
      <c r="F421" s="1"/>
    </row>
    <row r="422" spans="5:6" x14ac:dyDescent="0.25">
      <c r="E422" s="1"/>
      <c r="F422" s="1"/>
    </row>
    <row r="423" spans="5:6" x14ac:dyDescent="0.25">
      <c r="E423" s="1"/>
      <c r="F423" s="1"/>
    </row>
    <row r="424" spans="5:6" x14ac:dyDescent="0.25">
      <c r="E424" s="1"/>
      <c r="F424" s="1"/>
    </row>
    <row r="425" spans="5:6" x14ac:dyDescent="0.25">
      <c r="E425" s="1"/>
      <c r="F425" s="1"/>
    </row>
    <row r="426" spans="5:6" x14ac:dyDescent="0.25">
      <c r="E426" s="1"/>
      <c r="F426" s="1"/>
    </row>
    <row r="427" spans="5:6" x14ac:dyDescent="0.25">
      <c r="E427" s="1"/>
      <c r="F427" s="1"/>
    </row>
    <row r="428" spans="5:6" x14ac:dyDescent="0.25">
      <c r="E428" s="1"/>
      <c r="F428" s="1"/>
    </row>
    <row r="429" spans="5:6" x14ac:dyDescent="0.25">
      <c r="E429" s="1"/>
      <c r="F429" s="1"/>
    </row>
    <row r="430" spans="5:6" x14ac:dyDescent="0.25">
      <c r="E430" s="1"/>
      <c r="F430" s="1"/>
    </row>
    <row r="431" spans="5:6" x14ac:dyDescent="0.25">
      <c r="E431" s="1"/>
      <c r="F431" s="1"/>
    </row>
    <row r="432" spans="5:6" x14ac:dyDescent="0.25">
      <c r="E432" s="1"/>
      <c r="F432" s="1"/>
    </row>
    <row r="433" spans="5:6" x14ac:dyDescent="0.25">
      <c r="E433" s="1"/>
      <c r="F433" s="1"/>
    </row>
    <row r="434" spans="5:6" x14ac:dyDescent="0.25">
      <c r="E434" s="1"/>
      <c r="F434" s="1"/>
    </row>
    <row r="435" spans="5:6" x14ac:dyDescent="0.25">
      <c r="E435" s="1"/>
      <c r="F435" s="1"/>
    </row>
    <row r="436" spans="5:6" x14ac:dyDescent="0.25">
      <c r="E436" s="1"/>
      <c r="F436" s="1"/>
    </row>
    <row r="437" spans="5:6" x14ac:dyDescent="0.25">
      <c r="E437" s="1"/>
      <c r="F437" s="1"/>
    </row>
    <row r="438" spans="5:6" x14ac:dyDescent="0.25">
      <c r="E438" s="1"/>
      <c r="F438" s="1"/>
    </row>
    <row r="439" spans="5:6" x14ac:dyDescent="0.25">
      <c r="E439" s="1"/>
      <c r="F439" s="1"/>
    </row>
    <row r="440" spans="5:6" x14ac:dyDescent="0.25">
      <c r="E440" s="1"/>
      <c r="F440" s="1"/>
    </row>
    <row r="441" spans="5:6" x14ac:dyDescent="0.25">
      <c r="E441" s="1"/>
      <c r="F441" s="1"/>
    </row>
    <row r="442" spans="5:6" x14ac:dyDescent="0.25">
      <c r="E442" s="1"/>
      <c r="F442" s="1"/>
    </row>
    <row r="443" spans="5:6" x14ac:dyDescent="0.25">
      <c r="E443" s="1"/>
      <c r="F443" s="1"/>
    </row>
    <row r="444" spans="5:6" x14ac:dyDescent="0.25">
      <c r="E444" s="1"/>
      <c r="F444" s="1"/>
    </row>
    <row r="445" spans="5:6" x14ac:dyDescent="0.25">
      <c r="E445" s="1"/>
      <c r="F445" s="1"/>
    </row>
    <row r="446" spans="5:6" x14ac:dyDescent="0.25">
      <c r="E446" s="1"/>
      <c r="F446" s="1"/>
    </row>
    <row r="447" spans="5:6" x14ac:dyDescent="0.25">
      <c r="E447" s="1"/>
      <c r="F447" s="1"/>
    </row>
    <row r="448" spans="5:6" x14ac:dyDescent="0.25">
      <c r="E448" s="1"/>
      <c r="F448" s="1"/>
    </row>
    <row r="449" spans="5:6" x14ac:dyDescent="0.25">
      <c r="E449" s="1"/>
      <c r="F449" s="1"/>
    </row>
    <row r="450" spans="5:6" x14ac:dyDescent="0.25">
      <c r="E450" s="1"/>
      <c r="F450" s="1"/>
    </row>
    <row r="451" spans="5:6" x14ac:dyDescent="0.25">
      <c r="E451" s="1"/>
      <c r="F451" s="1"/>
    </row>
    <row r="452" spans="5:6" x14ac:dyDescent="0.25">
      <c r="E452" s="1"/>
      <c r="F452" s="1"/>
    </row>
    <row r="453" spans="5:6" x14ac:dyDescent="0.25">
      <c r="E453" s="1"/>
      <c r="F453" s="1"/>
    </row>
    <row r="454" spans="5:6" x14ac:dyDescent="0.25">
      <c r="E454" s="1"/>
      <c r="F454" s="1"/>
    </row>
    <row r="455" spans="5:6" x14ac:dyDescent="0.25">
      <c r="E455" s="1"/>
      <c r="F455" s="1"/>
    </row>
    <row r="456" spans="5:6" x14ac:dyDescent="0.25">
      <c r="E456" s="1"/>
      <c r="F456" s="1"/>
    </row>
    <row r="457" spans="5:6" x14ac:dyDescent="0.25">
      <c r="E457" s="1"/>
      <c r="F457" s="1"/>
    </row>
    <row r="458" spans="5:6" x14ac:dyDescent="0.25">
      <c r="E458" s="1"/>
      <c r="F458" s="1"/>
    </row>
    <row r="459" spans="5:6" x14ac:dyDescent="0.25">
      <c r="E459" s="1"/>
      <c r="F459" s="1"/>
    </row>
    <row r="460" spans="5:6" x14ac:dyDescent="0.25">
      <c r="E460" s="1"/>
      <c r="F460" s="1"/>
    </row>
    <row r="461" spans="5:6" x14ac:dyDescent="0.25">
      <c r="E461" s="1"/>
      <c r="F461" s="1"/>
    </row>
    <row r="462" spans="5:6" x14ac:dyDescent="0.25">
      <c r="E462" s="1"/>
      <c r="F462" s="1"/>
    </row>
    <row r="463" spans="5:6" x14ac:dyDescent="0.25">
      <c r="E463" s="1"/>
      <c r="F463" s="1"/>
    </row>
    <row r="464" spans="5:6" x14ac:dyDescent="0.25">
      <c r="E464" s="1"/>
      <c r="F464" s="1"/>
    </row>
    <row r="465" spans="5:6" x14ac:dyDescent="0.25">
      <c r="E465" s="1"/>
      <c r="F465" s="1"/>
    </row>
    <row r="466" spans="5:6" x14ac:dyDescent="0.25">
      <c r="E466" s="1"/>
      <c r="F466" s="1"/>
    </row>
    <row r="467" spans="5:6" x14ac:dyDescent="0.25">
      <c r="E467" s="1"/>
      <c r="F467" s="1"/>
    </row>
    <row r="468" spans="5:6" x14ac:dyDescent="0.25">
      <c r="E468" s="1"/>
      <c r="F468" s="1"/>
    </row>
    <row r="469" spans="5:6" x14ac:dyDescent="0.25">
      <c r="E469" s="1"/>
      <c r="F469" s="1"/>
    </row>
    <row r="470" spans="5:6" x14ac:dyDescent="0.25">
      <c r="E470" s="1"/>
      <c r="F470" s="1"/>
    </row>
    <row r="471" spans="5:6" x14ac:dyDescent="0.25">
      <c r="E471" s="1"/>
      <c r="F471" s="1"/>
    </row>
    <row r="472" spans="5:6" x14ac:dyDescent="0.25">
      <c r="E472" s="1"/>
      <c r="F472" s="1"/>
    </row>
    <row r="473" spans="5:6" x14ac:dyDescent="0.25">
      <c r="E473" s="1"/>
      <c r="F473" s="1"/>
    </row>
    <row r="474" spans="5:6" x14ac:dyDescent="0.25">
      <c r="E474" s="1"/>
      <c r="F474" s="1"/>
    </row>
    <row r="475" spans="5:6" x14ac:dyDescent="0.25">
      <c r="E475" s="1"/>
      <c r="F475" s="1"/>
    </row>
    <row r="476" spans="5:6" x14ac:dyDescent="0.25">
      <c r="E476" s="1"/>
      <c r="F476" s="1"/>
    </row>
    <row r="477" spans="5:6" x14ac:dyDescent="0.25">
      <c r="E477" s="1"/>
      <c r="F477" s="1"/>
    </row>
    <row r="478" spans="5:6" x14ac:dyDescent="0.25">
      <c r="E478" s="1"/>
      <c r="F478" s="1"/>
    </row>
    <row r="479" spans="5:6" x14ac:dyDescent="0.25">
      <c r="E479" s="1"/>
      <c r="F479" s="1"/>
    </row>
    <row r="480" spans="5:6" x14ac:dyDescent="0.25">
      <c r="E480" s="1"/>
      <c r="F480" s="1"/>
    </row>
    <row r="481" spans="5:6" x14ac:dyDescent="0.25">
      <c r="E481" s="1"/>
      <c r="F481" s="1"/>
    </row>
    <row r="482" spans="5:6" x14ac:dyDescent="0.25">
      <c r="E482" s="1"/>
      <c r="F482" s="1"/>
    </row>
    <row r="483" spans="5:6" x14ac:dyDescent="0.25">
      <c r="E483" s="1"/>
      <c r="F483" s="1"/>
    </row>
    <row r="484" spans="5:6" x14ac:dyDescent="0.25">
      <c r="E484" s="1"/>
      <c r="F484" s="1"/>
    </row>
    <row r="485" spans="5:6" x14ac:dyDescent="0.25">
      <c r="E485" s="1"/>
      <c r="F485" s="1"/>
    </row>
    <row r="486" spans="5:6" x14ac:dyDescent="0.25">
      <c r="E486" s="1"/>
      <c r="F486" s="1"/>
    </row>
    <row r="487" spans="5:6" x14ac:dyDescent="0.25">
      <c r="E487" s="1"/>
      <c r="F487" s="1"/>
    </row>
    <row r="488" spans="5:6" x14ac:dyDescent="0.25">
      <c r="E488" s="1"/>
      <c r="F488" s="1"/>
    </row>
    <row r="489" spans="5:6" x14ac:dyDescent="0.25">
      <c r="E489" s="1"/>
      <c r="F489" s="1"/>
    </row>
    <row r="490" spans="5:6" x14ac:dyDescent="0.25">
      <c r="E490" s="1"/>
      <c r="F490" s="1"/>
    </row>
    <row r="491" spans="5:6" x14ac:dyDescent="0.25">
      <c r="E491" s="1"/>
      <c r="F491" s="1"/>
    </row>
    <row r="492" spans="5:6" x14ac:dyDescent="0.25">
      <c r="E492" s="1"/>
      <c r="F492" s="1"/>
    </row>
    <row r="493" spans="5:6" x14ac:dyDescent="0.25">
      <c r="E493" s="1"/>
      <c r="F493" s="1"/>
    </row>
    <row r="494" spans="5:6" x14ac:dyDescent="0.25">
      <c r="E494" s="1"/>
      <c r="F494" s="1"/>
    </row>
    <row r="495" spans="5:6" x14ac:dyDescent="0.25">
      <c r="E495" s="1"/>
      <c r="F495" s="1"/>
    </row>
    <row r="496" spans="5:6" x14ac:dyDescent="0.25">
      <c r="E496" s="1"/>
      <c r="F496" s="1"/>
    </row>
    <row r="497" spans="5:6" x14ac:dyDescent="0.25">
      <c r="E497" s="1"/>
      <c r="F497" s="1"/>
    </row>
    <row r="498" spans="5:6" x14ac:dyDescent="0.25">
      <c r="E498" s="1"/>
      <c r="F498" s="1"/>
    </row>
    <row r="499" spans="5:6" x14ac:dyDescent="0.25">
      <c r="E499" s="1"/>
      <c r="F499" s="1"/>
    </row>
    <row r="500" spans="5:6" x14ac:dyDescent="0.25">
      <c r="E500" s="1"/>
      <c r="F500" s="1"/>
    </row>
    <row r="501" spans="5:6" x14ac:dyDescent="0.25">
      <c r="E501" s="1"/>
      <c r="F501" s="1"/>
    </row>
    <row r="502" spans="5:6" x14ac:dyDescent="0.25">
      <c r="E502" s="1"/>
      <c r="F502" s="1"/>
    </row>
    <row r="503" spans="5:6" x14ac:dyDescent="0.25">
      <c r="E503" s="1"/>
      <c r="F503" s="1"/>
    </row>
  </sheetData>
  <phoneticPr fontId="11"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2038"/>
  <sheetViews>
    <sheetView tabSelected="1" view="pageBreakPreview" zoomScale="120" zoomScaleNormal="100" zoomScaleSheetLayoutView="120" workbookViewId="0">
      <selection activeCell="A40" sqref="A40"/>
    </sheetView>
  </sheetViews>
  <sheetFormatPr defaultColWidth="8.88671875" defaultRowHeight="13.2" x14ac:dyDescent="0.25"/>
  <cols>
    <col min="1" max="1" width="23.44140625" style="107" customWidth="1"/>
    <col min="2" max="2" width="19" style="105" customWidth="1"/>
    <col min="3" max="3" width="20.21875" style="105" customWidth="1"/>
    <col min="4" max="4" width="41.6640625" style="100" customWidth="1"/>
    <col min="5" max="5" width="12.6640625" style="115" hidden="1" customWidth="1"/>
    <col min="6" max="6" width="8.109375" style="78" hidden="1" customWidth="1"/>
    <col min="7" max="7" width="24.77734375" style="78" hidden="1" customWidth="1"/>
    <col min="8" max="8" width="19.44140625" style="78" hidden="1" customWidth="1"/>
    <col min="9" max="9" width="33.21875" style="78" hidden="1" customWidth="1"/>
    <col min="10" max="10" width="33.21875" style="116" hidden="1" customWidth="1"/>
    <col min="11" max="11" width="33.21875" style="33" hidden="1" customWidth="1"/>
    <col min="12" max="12" width="33.21875" style="33" customWidth="1"/>
    <col min="13" max="13" width="8.5546875" style="26" customWidth="1"/>
    <col min="14" max="14" width="8.33203125" style="26" customWidth="1"/>
    <col min="15" max="25" width="8.88671875" style="78" customWidth="1"/>
    <col min="26" max="16384" width="8.88671875" style="78"/>
  </cols>
  <sheetData>
    <row r="1" spans="1:23" ht="21.6" customHeight="1" x14ac:dyDescent="0.25">
      <c r="A1" s="170" t="s">
        <v>1749</v>
      </c>
      <c r="B1" s="171"/>
      <c r="C1" s="171"/>
      <c r="D1" s="172"/>
      <c r="E1" s="124"/>
    </row>
    <row r="2" spans="1:23" ht="17.399999999999999" x14ac:dyDescent="0.25">
      <c r="A2" s="166" t="s">
        <v>1845</v>
      </c>
      <c r="B2" s="167"/>
      <c r="D2" s="133">
        <f ca="1">TODAY()</f>
        <v>45337</v>
      </c>
      <c r="E2" s="121"/>
      <c r="L2" s="165"/>
      <c r="P2" s="76"/>
    </row>
    <row r="3" spans="1:23" ht="27" customHeight="1" x14ac:dyDescent="0.25">
      <c r="A3" s="168" t="s">
        <v>1846</v>
      </c>
      <c r="B3" s="169"/>
      <c r="C3" s="100">
        <f>COUNTIF(I7:I211,"179 Adult")</f>
        <v>12</v>
      </c>
      <c r="D3" s="134" t="s">
        <v>1612</v>
      </c>
      <c r="L3" s="165"/>
      <c r="P3" s="76"/>
    </row>
    <row r="4" spans="1:23" x14ac:dyDescent="0.25">
      <c r="A4" s="189" t="s">
        <v>1847</v>
      </c>
      <c r="B4" s="190"/>
      <c r="C4" s="100">
        <f>COUNTIF(I8:I212,"179 Youth")+COUNTIF(I1:I212,"179 Sibling")</f>
        <v>30</v>
      </c>
      <c r="D4" s="134" t="s">
        <v>1735</v>
      </c>
      <c r="L4" s="165"/>
      <c r="P4" s="76"/>
    </row>
    <row r="5" spans="1:23" x14ac:dyDescent="0.25">
      <c r="A5" s="89"/>
      <c r="C5" s="100">
        <f>SUM(C3:C4)</f>
        <v>42</v>
      </c>
      <c r="D5" s="135" t="s">
        <v>344</v>
      </c>
      <c r="E5" s="122"/>
      <c r="J5" s="117"/>
      <c r="M5" s="33"/>
      <c r="N5" s="33"/>
      <c r="P5" s="76"/>
    </row>
    <row r="6" spans="1:23" x14ac:dyDescent="0.25">
      <c r="A6" s="96" t="s">
        <v>3</v>
      </c>
      <c r="B6" s="81" t="s">
        <v>5</v>
      </c>
      <c r="C6" s="81" t="s">
        <v>6</v>
      </c>
      <c r="D6" s="135" t="s">
        <v>4</v>
      </c>
      <c r="E6" s="122"/>
      <c r="J6" s="117"/>
      <c r="M6" s="33"/>
      <c r="N6" s="33"/>
      <c r="P6" s="76"/>
    </row>
    <row r="7" spans="1:23" ht="23.4" customHeight="1" x14ac:dyDescent="0.25">
      <c r="A7" s="144" t="s">
        <v>1137</v>
      </c>
      <c r="B7" s="146" t="s">
        <v>1610</v>
      </c>
      <c r="C7" s="146" t="s">
        <v>1610</v>
      </c>
      <c r="D7" s="143" t="s">
        <v>353</v>
      </c>
      <c r="E7" t="s">
        <v>1587</v>
      </c>
      <c r="F7" s="120" t="s">
        <v>1732</v>
      </c>
      <c r="G7" t="s">
        <v>1723</v>
      </c>
      <c r="H7">
        <v>12487602865</v>
      </c>
      <c r="I7" t="s">
        <v>1308</v>
      </c>
      <c r="J7" s="130"/>
      <c r="K7" s="106"/>
      <c r="L7" s="26"/>
      <c r="O7" s="26"/>
      <c r="P7" s="76"/>
      <c r="Q7" s="76"/>
      <c r="R7" s="76"/>
      <c r="S7" s="76"/>
      <c r="T7" s="76"/>
      <c r="U7" s="76"/>
      <c r="V7" s="76"/>
      <c r="W7" s="76"/>
    </row>
    <row r="8" spans="1:23" ht="23.4" customHeight="1" x14ac:dyDescent="0.25">
      <c r="A8" s="144" t="s">
        <v>392</v>
      </c>
      <c r="B8" s="146" t="s">
        <v>1610</v>
      </c>
      <c r="C8" s="146" t="s">
        <v>1610</v>
      </c>
      <c r="D8" s="143" t="s">
        <v>353</v>
      </c>
      <c r="E8" t="s">
        <v>1587</v>
      </c>
      <c r="F8" s="120" t="s">
        <v>1822</v>
      </c>
      <c r="G8" t="s">
        <v>1758</v>
      </c>
      <c r="H8" t="s">
        <v>1757</v>
      </c>
      <c r="I8" t="s">
        <v>1308</v>
      </c>
      <c r="J8" s="130"/>
      <c r="K8" s="106"/>
      <c r="L8" s="26"/>
      <c r="O8" s="26"/>
      <c r="P8" s="76"/>
      <c r="Q8" s="76"/>
      <c r="R8" s="76"/>
      <c r="S8" s="76"/>
      <c r="T8" s="76"/>
      <c r="U8" s="76"/>
      <c r="V8" s="76"/>
      <c r="W8" s="76"/>
    </row>
    <row r="9" spans="1:23" ht="23.4" customHeight="1" x14ac:dyDescent="0.25">
      <c r="A9" s="144" t="s">
        <v>393</v>
      </c>
      <c r="B9" s="146" t="s">
        <v>1610</v>
      </c>
      <c r="C9" s="146" t="s">
        <v>1610</v>
      </c>
      <c r="D9" s="143" t="s">
        <v>353</v>
      </c>
      <c r="E9" t="s">
        <v>1587</v>
      </c>
      <c r="F9" s="128" t="s">
        <v>1607</v>
      </c>
      <c r="G9" t="s">
        <v>352</v>
      </c>
      <c r="H9">
        <v>2485087328</v>
      </c>
      <c r="I9" t="s">
        <v>1308</v>
      </c>
      <c r="J9" s="130"/>
      <c r="K9" s="106"/>
      <c r="L9" s="26"/>
      <c r="O9" s="26"/>
      <c r="P9" s="76"/>
      <c r="Q9" s="76"/>
      <c r="R9" s="76"/>
      <c r="S9" s="76"/>
      <c r="T9" s="76"/>
      <c r="U9" s="76"/>
      <c r="V9" s="76"/>
      <c r="W9" s="76"/>
    </row>
    <row r="10" spans="1:23" ht="23.4" customHeight="1" x14ac:dyDescent="0.25">
      <c r="A10" s="144" t="s">
        <v>1726</v>
      </c>
      <c r="B10" s="146" t="s">
        <v>1610</v>
      </c>
      <c r="C10" s="146" t="s">
        <v>1610</v>
      </c>
      <c r="D10" s="143" t="s">
        <v>353</v>
      </c>
      <c r="E10" t="s">
        <v>1587</v>
      </c>
      <c r="F10" s="128" t="s">
        <v>1727</v>
      </c>
      <c r="G10" s="142" t="s">
        <v>1704</v>
      </c>
      <c r="H10">
        <v>2488817945</v>
      </c>
      <c r="I10" t="s">
        <v>1308</v>
      </c>
      <c r="J10" s="130"/>
      <c r="K10" s="126"/>
      <c r="L10" s="26"/>
      <c r="O10" s="26"/>
      <c r="P10" s="76"/>
      <c r="Q10" s="76"/>
      <c r="R10" s="76"/>
      <c r="S10" s="76"/>
      <c r="T10" s="76"/>
      <c r="U10" s="76"/>
      <c r="V10" s="76"/>
      <c r="W10" s="76"/>
    </row>
    <row r="11" spans="1:23" ht="23.4" customHeight="1" x14ac:dyDescent="0.25">
      <c r="A11" s="144" t="s">
        <v>1834</v>
      </c>
      <c r="B11" s="146" t="s">
        <v>1610</v>
      </c>
      <c r="C11" s="146" t="s">
        <v>1610</v>
      </c>
      <c r="D11" s="143" t="s">
        <v>353</v>
      </c>
      <c r="E11" t="s">
        <v>1587</v>
      </c>
      <c r="F11" s="120" t="s">
        <v>1835</v>
      </c>
      <c r="G11" t="s">
        <v>909</v>
      </c>
      <c r="H11" t="s">
        <v>1797</v>
      </c>
      <c r="I11" t="s">
        <v>1308</v>
      </c>
      <c r="J11" s="130"/>
      <c r="K11" s="126"/>
      <c r="O11" s="26"/>
      <c r="P11" s="76"/>
      <c r="Q11" s="76"/>
      <c r="R11" s="76"/>
      <c r="S11" s="76"/>
      <c r="T11" s="76"/>
      <c r="U11" s="76"/>
      <c r="V11" s="76"/>
      <c r="W11" s="76"/>
    </row>
    <row r="12" spans="1:23" ht="23.4" customHeight="1" x14ac:dyDescent="0.25">
      <c r="A12" s="144" t="s">
        <v>1833</v>
      </c>
      <c r="B12" s="146" t="s">
        <v>1610</v>
      </c>
      <c r="C12" s="146" t="s">
        <v>1610</v>
      </c>
      <c r="D12" s="143" t="s">
        <v>353</v>
      </c>
      <c r="E12" t="s">
        <v>1587</v>
      </c>
      <c r="F12" s="120" t="s">
        <v>1676</v>
      </c>
      <c r="G12" t="s">
        <v>1646</v>
      </c>
      <c r="H12">
        <v>2488901742</v>
      </c>
      <c r="I12" t="s">
        <v>1308</v>
      </c>
      <c r="J12" s="130"/>
      <c r="K12" s="126"/>
      <c r="O12" s="26"/>
      <c r="P12" s="76"/>
      <c r="Q12" s="76"/>
      <c r="R12" s="76"/>
      <c r="S12" s="76"/>
      <c r="T12" s="76"/>
      <c r="U12" s="76"/>
      <c r="V12" s="76"/>
      <c r="W12" s="76"/>
    </row>
    <row r="13" spans="1:23" ht="23.4" customHeight="1" x14ac:dyDescent="0.25">
      <c r="A13" s="144" t="s">
        <v>1697</v>
      </c>
      <c r="B13" s="146" t="s">
        <v>1610</v>
      </c>
      <c r="C13" s="146" t="s">
        <v>1610</v>
      </c>
      <c r="D13" s="143" t="s">
        <v>353</v>
      </c>
      <c r="E13" t="s">
        <v>1587</v>
      </c>
      <c r="F13" s="120" t="s">
        <v>1698</v>
      </c>
      <c r="G13" t="s">
        <v>1317</v>
      </c>
      <c r="H13">
        <v>2484444969</v>
      </c>
      <c r="I13" t="s">
        <v>1308</v>
      </c>
      <c r="J13" s="130"/>
      <c r="K13" s="126"/>
      <c r="O13" s="26"/>
      <c r="P13" s="76"/>
      <c r="Q13" s="76"/>
      <c r="R13" s="76"/>
      <c r="S13" s="76"/>
      <c r="T13" s="76"/>
      <c r="U13" s="76"/>
      <c r="V13" s="76"/>
      <c r="W13" s="76"/>
    </row>
    <row r="14" spans="1:23" ht="23.4" customHeight="1" x14ac:dyDescent="0.25">
      <c r="A14" s="144" t="s">
        <v>1697</v>
      </c>
      <c r="B14" s="146" t="s">
        <v>1610</v>
      </c>
      <c r="C14" s="146" t="s">
        <v>1610</v>
      </c>
      <c r="D14" s="143" t="s">
        <v>353</v>
      </c>
      <c r="E14" t="s">
        <v>1587</v>
      </c>
      <c r="F14" s="120" t="s">
        <v>1698</v>
      </c>
      <c r="G14" s="142" t="s">
        <v>1317</v>
      </c>
      <c r="H14">
        <v>2484444969</v>
      </c>
      <c r="I14" t="s">
        <v>1308</v>
      </c>
      <c r="J14" s="130"/>
      <c r="K14" s="126"/>
      <c r="O14" s="26"/>
      <c r="P14" s="76"/>
      <c r="Q14" s="76"/>
      <c r="R14" s="76"/>
      <c r="S14" s="76"/>
      <c r="T14" s="76"/>
      <c r="U14" s="76"/>
      <c r="V14" s="76"/>
      <c r="W14" s="76"/>
    </row>
    <row r="15" spans="1:23" ht="23.4" customHeight="1" x14ac:dyDescent="0.25">
      <c r="A15" s="144" t="s">
        <v>1681</v>
      </c>
      <c r="B15" s="146" t="s">
        <v>1610</v>
      </c>
      <c r="C15" s="146" t="s">
        <v>1610</v>
      </c>
      <c r="D15" s="143" t="s">
        <v>353</v>
      </c>
      <c r="E15" t="s">
        <v>1587</v>
      </c>
      <c r="F15" s="120" t="s">
        <v>1682</v>
      </c>
      <c r="G15" t="s">
        <v>1660</v>
      </c>
      <c r="H15" t="s">
        <v>1659</v>
      </c>
      <c r="I15" t="s">
        <v>1308</v>
      </c>
      <c r="J15" s="130"/>
      <c r="K15" s="126"/>
      <c r="O15" s="26"/>
      <c r="P15" s="76"/>
      <c r="Q15" s="76"/>
      <c r="R15" s="76"/>
      <c r="S15" s="76"/>
      <c r="T15" s="76"/>
      <c r="U15" s="76"/>
      <c r="V15" s="76"/>
      <c r="W15" s="76"/>
    </row>
    <row r="16" spans="1:23" ht="23.4" customHeight="1" x14ac:dyDescent="0.25">
      <c r="A16" s="144" t="s">
        <v>416</v>
      </c>
      <c r="B16" s="146" t="s">
        <v>1610</v>
      </c>
      <c r="C16" s="146" t="s">
        <v>1610</v>
      </c>
      <c r="D16" s="143"/>
      <c r="E16" t="s">
        <v>1587</v>
      </c>
      <c r="F16" s="120" t="s">
        <v>1682</v>
      </c>
      <c r="G16"/>
      <c r="H16"/>
      <c r="I16" t="s">
        <v>1308</v>
      </c>
      <c r="J16" s="130"/>
      <c r="K16" s="126"/>
      <c r="O16" s="26"/>
      <c r="P16" s="76"/>
      <c r="Q16" s="76"/>
      <c r="R16" s="76"/>
      <c r="S16" s="76"/>
      <c r="T16" s="76"/>
      <c r="U16" s="76"/>
      <c r="V16" s="76"/>
      <c r="W16" s="76"/>
    </row>
    <row r="17" spans="1:23" ht="23.4" customHeight="1" x14ac:dyDescent="0.25">
      <c r="A17" s="144" t="s">
        <v>1853</v>
      </c>
      <c r="B17" s="146" t="s">
        <v>1610</v>
      </c>
      <c r="C17" s="146" t="s">
        <v>1610</v>
      </c>
      <c r="D17" s="143"/>
      <c r="E17"/>
      <c r="F17" s="128" t="s">
        <v>1873</v>
      </c>
      <c r="G17"/>
      <c r="H17"/>
      <c r="I17" t="s">
        <v>1308</v>
      </c>
      <c r="J17" s="130"/>
      <c r="K17" s="126"/>
      <c r="O17" s="26"/>
      <c r="P17" s="76"/>
      <c r="Q17" s="76"/>
      <c r="R17" s="76"/>
      <c r="S17" s="76"/>
      <c r="T17" s="76"/>
      <c r="U17" s="76"/>
      <c r="V17" s="76"/>
      <c r="W17" s="76"/>
    </row>
    <row r="18" spans="1:23" ht="23.4" customHeight="1" x14ac:dyDescent="0.25">
      <c r="A18" s="144" t="s">
        <v>1602</v>
      </c>
      <c r="B18" s="146" t="s">
        <v>1610</v>
      </c>
      <c r="C18" s="146" t="s">
        <v>1610</v>
      </c>
      <c r="D18" s="143" t="s">
        <v>353</v>
      </c>
      <c r="E18" t="s">
        <v>1587</v>
      </c>
      <c r="F18" s="120" t="s">
        <v>1608</v>
      </c>
      <c r="G18" t="s">
        <v>1601</v>
      </c>
      <c r="H18">
        <v>7345897461</v>
      </c>
      <c r="I18" t="s">
        <v>1308</v>
      </c>
      <c r="J18" s="130"/>
      <c r="K18" s="126"/>
      <c r="O18" s="26"/>
      <c r="P18" s="76"/>
      <c r="Q18" s="76"/>
      <c r="R18" s="76"/>
      <c r="S18" s="76"/>
      <c r="T18" s="76"/>
      <c r="U18" s="76"/>
      <c r="V18" s="76"/>
      <c r="W18" s="76"/>
    </row>
    <row r="19" spans="1:23" ht="23.4" customHeight="1" x14ac:dyDescent="0.25">
      <c r="A19" s="137" t="s">
        <v>1611</v>
      </c>
      <c r="B19" s="2" t="s">
        <v>1383</v>
      </c>
      <c r="C19" s="162" t="s">
        <v>1852</v>
      </c>
      <c r="D19" s="138" t="s">
        <v>1823</v>
      </c>
      <c r="E19" t="s">
        <v>354</v>
      </c>
      <c r="F19" s="128" t="s">
        <v>1632</v>
      </c>
      <c r="G19" t="s">
        <v>1760</v>
      </c>
      <c r="H19" t="s">
        <v>1759</v>
      </c>
      <c r="I19" t="s">
        <v>1304</v>
      </c>
      <c r="J19" s="130"/>
      <c r="K19" s="126"/>
      <c r="O19" s="26"/>
      <c r="P19" s="76"/>
      <c r="Q19" s="76"/>
      <c r="R19" s="76"/>
      <c r="S19" s="76"/>
      <c r="T19" s="76"/>
      <c r="U19" s="76"/>
      <c r="V19" s="76"/>
      <c r="W19" s="76"/>
    </row>
    <row r="20" spans="1:23" ht="23.4" customHeight="1" x14ac:dyDescent="0.25">
      <c r="A20" s="137" t="s">
        <v>1733</v>
      </c>
      <c r="B20" s="2" t="s">
        <v>1389</v>
      </c>
      <c r="C20" s="2" t="s">
        <v>1389</v>
      </c>
      <c r="D20" s="138" t="s">
        <v>353</v>
      </c>
      <c r="E20" t="s">
        <v>354</v>
      </c>
      <c r="F20" s="128" t="s">
        <v>1689</v>
      </c>
      <c r="G20">
        <v>0</v>
      </c>
      <c r="H20">
        <v>0</v>
      </c>
      <c r="I20" t="s">
        <v>1304</v>
      </c>
      <c r="J20" s="130"/>
      <c r="K20" s="126"/>
      <c r="O20" s="26"/>
      <c r="P20" s="76"/>
      <c r="Q20" s="76"/>
      <c r="R20" s="76"/>
      <c r="S20" s="76"/>
      <c r="T20" s="76"/>
      <c r="U20" s="76"/>
      <c r="V20" s="76"/>
      <c r="W20" s="76"/>
    </row>
    <row r="21" spans="1:23" ht="23.4" customHeight="1" x14ac:dyDescent="0.25">
      <c r="A21" s="137" t="s">
        <v>1734</v>
      </c>
      <c r="B21" s="2" t="s">
        <v>1389</v>
      </c>
      <c r="C21" s="2" t="s">
        <v>1389</v>
      </c>
      <c r="D21" s="138" t="s">
        <v>353</v>
      </c>
      <c r="E21" t="s">
        <v>354</v>
      </c>
      <c r="F21" s="120" t="s">
        <v>1689</v>
      </c>
      <c r="G21">
        <v>0</v>
      </c>
      <c r="H21">
        <v>0</v>
      </c>
      <c r="I21" t="s">
        <v>1304</v>
      </c>
      <c r="J21" s="130"/>
      <c r="K21" s="126"/>
      <c r="O21" s="26"/>
      <c r="P21" s="76"/>
      <c r="Q21" s="76"/>
      <c r="R21" s="76"/>
      <c r="S21" s="76"/>
      <c r="T21" s="76"/>
      <c r="U21" s="76"/>
      <c r="V21" s="76"/>
      <c r="W21" s="76"/>
    </row>
    <row r="22" spans="1:23" ht="23.4" customHeight="1" x14ac:dyDescent="0.25">
      <c r="A22" s="137" t="s">
        <v>1829</v>
      </c>
      <c r="B22" s="162" t="s">
        <v>1874</v>
      </c>
      <c r="C22" s="2" t="s">
        <v>1383</v>
      </c>
      <c r="D22" s="138" t="s">
        <v>353</v>
      </c>
      <c r="E22" t="s">
        <v>367</v>
      </c>
      <c r="F22" s="120" t="s">
        <v>1830</v>
      </c>
      <c r="G22" t="s">
        <v>1786</v>
      </c>
      <c r="H22">
        <v>7346256407</v>
      </c>
      <c r="I22" t="s">
        <v>1304</v>
      </c>
      <c r="J22" s="130"/>
      <c r="K22" s="126"/>
      <c r="O22" s="26"/>
      <c r="P22" s="76"/>
      <c r="Q22" s="76"/>
      <c r="R22" s="76"/>
      <c r="S22" s="76"/>
      <c r="T22" s="76"/>
      <c r="U22" s="76"/>
      <c r="V22" s="76"/>
      <c r="W22" s="76"/>
    </row>
    <row r="23" spans="1:23" ht="23.4" customHeight="1" x14ac:dyDescent="0.25">
      <c r="A23" s="137" t="s">
        <v>1634</v>
      </c>
      <c r="B23" s="2" t="s">
        <v>1851</v>
      </c>
      <c r="C23" s="2" t="s">
        <v>1851</v>
      </c>
      <c r="D23" s="138" t="s">
        <v>353</v>
      </c>
      <c r="E23" t="s">
        <v>354</v>
      </c>
      <c r="F23" s="120" t="s">
        <v>1635</v>
      </c>
      <c r="G23" t="s">
        <v>1630</v>
      </c>
      <c r="H23">
        <v>7342772676</v>
      </c>
      <c r="I23" t="s">
        <v>1304</v>
      </c>
      <c r="J23" s="130"/>
      <c r="K23" s="126"/>
      <c r="O23" s="26"/>
      <c r="P23" s="76"/>
      <c r="Q23" s="76"/>
      <c r="R23" s="76"/>
      <c r="S23" s="76"/>
      <c r="T23" s="76"/>
      <c r="U23" s="76"/>
      <c r="V23" s="76"/>
      <c r="W23" s="76"/>
    </row>
    <row r="24" spans="1:23" ht="23.4" customHeight="1" x14ac:dyDescent="0.25">
      <c r="A24" s="137" t="s">
        <v>383</v>
      </c>
      <c r="B24" s="2" t="s">
        <v>1389</v>
      </c>
      <c r="C24" s="2" t="s">
        <v>1389</v>
      </c>
      <c r="D24" s="138" t="s">
        <v>353</v>
      </c>
      <c r="E24" t="s">
        <v>401</v>
      </c>
      <c r="F24" s="128" t="s">
        <v>1870</v>
      </c>
      <c r="G24" t="s">
        <v>1865</v>
      </c>
      <c r="H24">
        <v>2484770293</v>
      </c>
      <c r="I24" t="s">
        <v>1304</v>
      </c>
      <c r="J24" s="130"/>
      <c r="K24" s="126"/>
      <c r="O24" s="26"/>
      <c r="P24" s="76"/>
      <c r="Q24" s="76"/>
      <c r="R24" s="76"/>
      <c r="S24" s="76"/>
      <c r="T24" s="76"/>
      <c r="U24" s="76"/>
      <c r="V24" s="76"/>
      <c r="W24" s="76"/>
    </row>
    <row r="25" spans="1:23" ht="23.4" customHeight="1" x14ac:dyDescent="0.25">
      <c r="A25" s="137" t="s">
        <v>1380</v>
      </c>
      <c r="B25" s="2" t="s">
        <v>1389</v>
      </c>
      <c r="C25" s="2" t="s">
        <v>1389</v>
      </c>
      <c r="D25" s="138" t="s">
        <v>353</v>
      </c>
      <c r="E25" t="s">
        <v>401</v>
      </c>
      <c r="F25" s="128" t="s">
        <v>1870</v>
      </c>
      <c r="G25" t="s">
        <v>1865</v>
      </c>
      <c r="H25">
        <v>2485006509</v>
      </c>
      <c r="I25" t="s">
        <v>1304</v>
      </c>
      <c r="J25" s="125"/>
      <c r="K25" s="126"/>
      <c r="O25" s="26"/>
      <c r="P25" s="76"/>
      <c r="Q25" s="76"/>
      <c r="R25" s="76"/>
      <c r="S25" s="76"/>
      <c r="T25" s="76"/>
      <c r="U25" s="76"/>
      <c r="V25" s="76"/>
      <c r="W25" s="76"/>
    </row>
    <row r="26" spans="1:23" ht="23.4" customHeight="1" x14ac:dyDescent="0.25">
      <c r="A26" s="137" t="s">
        <v>1730</v>
      </c>
      <c r="B26" s="2" t="s">
        <v>1389</v>
      </c>
      <c r="C26" s="2" t="s">
        <v>1389</v>
      </c>
      <c r="D26" s="138" t="s">
        <v>353</v>
      </c>
      <c r="E26" t="s">
        <v>401</v>
      </c>
      <c r="F26" s="120" t="s">
        <v>1731</v>
      </c>
      <c r="G26" t="s">
        <v>1716</v>
      </c>
      <c r="H26">
        <v>6168480411</v>
      </c>
      <c r="I26" t="s">
        <v>1304</v>
      </c>
      <c r="J26" s="130"/>
      <c r="K26" s="126"/>
      <c r="O26" s="26"/>
      <c r="P26" s="76"/>
      <c r="Q26" s="76"/>
      <c r="R26" s="76"/>
      <c r="S26" s="76"/>
      <c r="T26" s="76"/>
      <c r="U26" s="76"/>
      <c r="V26" s="76"/>
      <c r="W26" s="76"/>
    </row>
    <row r="27" spans="1:23" ht="23.4" customHeight="1" x14ac:dyDescent="0.25">
      <c r="A27" s="137" t="s">
        <v>1604</v>
      </c>
      <c r="B27" s="2" t="s">
        <v>1856</v>
      </c>
      <c r="C27" s="2" t="s">
        <v>1261</v>
      </c>
      <c r="D27" s="191"/>
      <c r="E27" t="s">
        <v>406</v>
      </c>
      <c r="F27" s="128" t="s">
        <v>1633</v>
      </c>
      <c r="G27" s="142" t="s">
        <v>1625</v>
      </c>
      <c r="H27">
        <v>2487058102</v>
      </c>
      <c r="I27" t="s">
        <v>1304</v>
      </c>
      <c r="J27" s="130"/>
      <c r="K27" s="126"/>
      <c r="O27" s="26"/>
      <c r="P27" s="76"/>
      <c r="Q27" s="76"/>
      <c r="R27" s="76"/>
      <c r="S27" s="76"/>
      <c r="T27" s="76"/>
      <c r="U27" s="76"/>
      <c r="V27" s="76"/>
      <c r="W27" s="76"/>
    </row>
    <row r="28" spans="1:23" ht="23.4" customHeight="1" x14ac:dyDescent="0.25">
      <c r="A28" s="137" t="s">
        <v>1743</v>
      </c>
      <c r="B28" s="162" t="s">
        <v>1852</v>
      </c>
      <c r="C28" s="162" t="s">
        <v>1875</v>
      </c>
      <c r="D28" s="138" t="s">
        <v>1772</v>
      </c>
      <c r="E28" t="s">
        <v>406</v>
      </c>
      <c r="F28" s="128" t="s">
        <v>1744</v>
      </c>
      <c r="G28" s="142" t="s">
        <v>1739</v>
      </c>
      <c r="H28">
        <v>3135751216</v>
      </c>
      <c r="I28" t="s">
        <v>1304</v>
      </c>
      <c r="J28" s="126"/>
      <c r="K28" s="126"/>
      <c r="O28" s="26"/>
      <c r="P28" s="76"/>
      <c r="Q28" s="76"/>
      <c r="R28" s="76"/>
      <c r="S28" s="76"/>
      <c r="T28" s="76"/>
      <c r="U28" s="76"/>
      <c r="V28" s="76"/>
      <c r="W28" s="76"/>
    </row>
    <row r="29" spans="1:23" ht="23.4" customHeight="1" x14ac:dyDescent="0.25">
      <c r="A29" s="137" t="s">
        <v>332</v>
      </c>
      <c r="B29" s="2" t="s">
        <v>1389</v>
      </c>
      <c r="C29" s="2" t="s">
        <v>1389</v>
      </c>
      <c r="D29" s="138" t="s">
        <v>353</v>
      </c>
      <c r="E29" t="s">
        <v>400</v>
      </c>
      <c r="F29" s="120" t="s">
        <v>1606</v>
      </c>
      <c r="G29" t="s">
        <v>352</v>
      </c>
      <c r="H29" t="s">
        <v>1311</v>
      </c>
      <c r="I29" t="s">
        <v>1304</v>
      </c>
      <c r="J29" s="130"/>
      <c r="K29" s="126"/>
      <c r="O29" s="26"/>
      <c r="P29" s="76"/>
      <c r="Q29" s="76"/>
      <c r="R29" s="76"/>
      <c r="S29" s="76"/>
      <c r="T29" s="76"/>
      <c r="U29" s="76"/>
      <c r="V29" s="76"/>
      <c r="W29" s="76"/>
    </row>
    <row r="30" spans="1:23" ht="23.4" customHeight="1" x14ac:dyDescent="0.25">
      <c r="A30" s="137" t="s">
        <v>1595</v>
      </c>
      <c r="B30" s="2" t="s">
        <v>1389</v>
      </c>
      <c r="C30" s="2" t="s">
        <v>1389</v>
      </c>
      <c r="D30" s="138" t="s">
        <v>353</v>
      </c>
      <c r="E30" t="s">
        <v>400</v>
      </c>
      <c r="F30" s="128" t="s">
        <v>1606</v>
      </c>
      <c r="G30" t="s">
        <v>352</v>
      </c>
      <c r="H30">
        <v>2485087328</v>
      </c>
      <c r="I30" t="s">
        <v>1304</v>
      </c>
      <c r="J30" s="130"/>
      <c r="K30" s="126"/>
      <c r="O30" s="26"/>
      <c r="P30" s="76"/>
      <c r="Q30" s="76"/>
      <c r="R30" s="76"/>
      <c r="S30" s="76"/>
      <c r="T30" s="76"/>
      <c r="U30" s="76"/>
      <c r="V30" s="76"/>
      <c r="W30" s="76"/>
    </row>
    <row r="31" spans="1:23" ht="23.4" customHeight="1" x14ac:dyDescent="0.25">
      <c r="A31" s="137" t="s">
        <v>1871</v>
      </c>
      <c r="B31" s="2" t="s">
        <v>1389</v>
      </c>
      <c r="C31" s="2" t="s">
        <v>1389</v>
      </c>
      <c r="D31" s="138" t="s">
        <v>353</v>
      </c>
      <c r="E31" t="s">
        <v>400</v>
      </c>
      <c r="F31" s="128" t="s">
        <v>1872</v>
      </c>
      <c r="G31" t="s">
        <v>1869</v>
      </c>
      <c r="H31">
        <v>8125210181</v>
      </c>
      <c r="I31" t="s">
        <v>1304</v>
      </c>
      <c r="J31" s="130"/>
      <c r="K31" s="126"/>
      <c r="O31" s="26"/>
      <c r="P31" s="76"/>
      <c r="Q31" s="76"/>
      <c r="R31" s="76"/>
      <c r="S31" s="76"/>
      <c r="T31" s="76"/>
      <c r="U31" s="76"/>
      <c r="V31" s="76"/>
      <c r="W31" s="76"/>
    </row>
    <row r="32" spans="1:23" ht="23.4" customHeight="1" x14ac:dyDescent="0.25">
      <c r="A32" s="137" t="s">
        <v>1745</v>
      </c>
      <c r="B32" s="2" t="s">
        <v>1389</v>
      </c>
      <c r="C32" s="2" t="s">
        <v>1389</v>
      </c>
      <c r="D32" s="138" t="s">
        <v>353</v>
      </c>
      <c r="E32" t="s">
        <v>738</v>
      </c>
      <c r="F32" s="120" t="s">
        <v>1746</v>
      </c>
      <c r="G32" t="s">
        <v>1754</v>
      </c>
      <c r="H32" t="s">
        <v>1753</v>
      </c>
      <c r="I32" t="s">
        <v>1304</v>
      </c>
      <c r="J32" s="130"/>
      <c r="K32" s="126"/>
      <c r="O32" s="26"/>
      <c r="P32" s="76"/>
      <c r="Q32" s="76"/>
      <c r="R32" s="76"/>
      <c r="S32" s="76"/>
      <c r="T32" s="76"/>
      <c r="U32" s="76"/>
      <c r="V32" s="76"/>
      <c r="W32" s="76"/>
    </row>
    <row r="33" spans="1:23" ht="23.4" customHeight="1" x14ac:dyDescent="0.25">
      <c r="A33" s="137" t="s">
        <v>1843</v>
      </c>
      <c r="B33" s="2" t="s">
        <v>1261</v>
      </c>
      <c r="C33" s="2" t="s">
        <v>1261</v>
      </c>
      <c r="D33" s="138" t="s">
        <v>353</v>
      </c>
      <c r="E33">
        <v>0</v>
      </c>
      <c r="F33" s="120" t="s">
        <v>1844</v>
      </c>
      <c r="G33" t="s">
        <v>1819</v>
      </c>
      <c r="H33">
        <v>7347483692</v>
      </c>
      <c r="I33" t="s">
        <v>1304</v>
      </c>
      <c r="J33" s="130"/>
      <c r="K33" s="126"/>
      <c r="O33" s="26"/>
      <c r="P33" s="76"/>
      <c r="Q33" s="76"/>
      <c r="R33" s="76"/>
      <c r="S33" s="76"/>
      <c r="T33" s="76"/>
      <c r="U33" s="76"/>
      <c r="V33" s="76"/>
      <c r="W33" s="76"/>
    </row>
    <row r="34" spans="1:23" ht="23.4" customHeight="1" x14ac:dyDescent="0.25">
      <c r="A34" s="137" t="s">
        <v>1679</v>
      </c>
      <c r="B34" s="2" t="s">
        <v>1261</v>
      </c>
      <c r="C34" s="2" t="s">
        <v>1261</v>
      </c>
      <c r="D34" s="138" t="s">
        <v>1803</v>
      </c>
      <c r="E34">
        <v>0</v>
      </c>
      <c r="F34" s="128" t="s">
        <v>1680</v>
      </c>
      <c r="G34" t="s">
        <v>1654</v>
      </c>
      <c r="H34">
        <v>2488406573</v>
      </c>
      <c r="I34" t="s">
        <v>1304</v>
      </c>
      <c r="J34" s="130"/>
      <c r="K34" s="126"/>
      <c r="O34" s="26"/>
      <c r="P34" s="76"/>
      <c r="Q34" s="76"/>
      <c r="R34" s="76"/>
      <c r="S34" s="76"/>
      <c r="T34" s="76"/>
      <c r="U34" s="76"/>
      <c r="V34" s="76"/>
      <c r="W34" s="76"/>
    </row>
    <row r="35" spans="1:23" ht="23.4" customHeight="1" x14ac:dyDescent="0.25">
      <c r="A35" s="137" t="s">
        <v>378</v>
      </c>
      <c r="B35" s="2" t="s">
        <v>1389</v>
      </c>
      <c r="C35" s="2" t="s">
        <v>1389</v>
      </c>
      <c r="D35" s="138" t="s">
        <v>1802</v>
      </c>
      <c r="E35" t="s">
        <v>405</v>
      </c>
      <c r="F35" s="120" t="s">
        <v>1836</v>
      </c>
      <c r="G35" t="s">
        <v>1801</v>
      </c>
      <c r="H35" t="s">
        <v>1800</v>
      </c>
      <c r="I35" t="s">
        <v>1304</v>
      </c>
      <c r="J35" s="130"/>
      <c r="K35" s="126"/>
      <c r="O35" s="26"/>
      <c r="P35" s="76"/>
      <c r="Q35" s="76"/>
      <c r="R35" s="76"/>
      <c r="S35" s="76"/>
      <c r="T35" s="76"/>
      <c r="U35" s="76"/>
      <c r="V35" s="76"/>
      <c r="W35" s="76"/>
    </row>
    <row r="36" spans="1:23" ht="23.4" customHeight="1" x14ac:dyDescent="0.25">
      <c r="A36" s="137" t="s">
        <v>1824</v>
      </c>
      <c r="B36" s="2" t="s">
        <v>1852</v>
      </c>
      <c r="C36" s="2" t="s">
        <v>1852</v>
      </c>
      <c r="D36" s="138" t="s">
        <v>353</v>
      </c>
      <c r="E36" t="s">
        <v>367</v>
      </c>
      <c r="F36" s="128" t="s">
        <v>1825</v>
      </c>
      <c r="G36" s="142" t="s">
        <v>1768</v>
      </c>
      <c r="H36" t="s">
        <v>1771</v>
      </c>
      <c r="I36" t="s">
        <v>1304</v>
      </c>
      <c r="J36" s="130"/>
      <c r="K36" s="126"/>
      <c r="O36" s="26"/>
      <c r="P36" s="76"/>
      <c r="Q36" s="76"/>
      <c r="R36" s="76"/>
      <c r="S36" s="76"/>
      <c r="T36" s="76"/>
      <c r="U36" s="76"/>
      <c r="V36" s="76"/>
      <c r="W36" s="76"/>
    </row>
    <row r="37" spans="1:23" ht="23.4" customHeight="1" x14ac:dyDescent="0.25">
      <c r="A37" s="137" t="s">
        <v>1826</v>
      </c>
      <c r="B37" s="2" t="s">
        <v>1383</v>
      </c>
      <c r="C37" s="2" t="s">
        <v>1383</v>
      </c>
      <c r="D37" s="138" t="s">
        <v>1827</v>
      </c>
      <c r="E37" t="s">
        <v>367</v>
      </c>
      <c r="F37" s="120" t="s">
        <v>1828</v>
      </c>
      <c r="G37" t="s">
        <v>1777</v>
      </c>
      <c r="H37">
        <v>8109862650</v>
      </c>
      <c r="I37" t="s">
        <v>1304</v>
      </c>
      <c r="J37" s="130"/>
      <c r="K37" s="126"/>
      <c r="O37" s="26"/>
      <c r="P37" s="76"/>
      <c r="Q37" s="76"/>
      <c r="R37" s="76"/>
      <c r="S37" s="76"/>
      <c r="T37" s="76"/>
      <c r="U37" s="76"/>
      <c r="V37" s="76"/>
      <c r="W37" s="76"/>
    </row>
    <row r="38" spans="1:23" ht="23.4" customHeight="1" x14ac:dyDescent="0.25">
      <c r="A38" s="137" t="s">
        <v>1747</v>
      </c>
      <c r="B38" s="162" t="s">
        <v>1501</v>
      </c>
      <c r="C38" s="32" t="s">
        <v>1748</v>
      </c>
      <c r="D38" s="138" t="s">
        <v>1859</v>
      </c>
      <c r="E38"/>
      <c r="F38" s="128" t="s">
        <v>1860</v>
      </c>
      <c r="G38"/>
      <c r="H38"/>
      <c r="I38" t="s">
        <v>1304</v>
      </c>
      <c r="J38" s="130"/>
      <c r="K38" s="126"/>
      <c r="O38" s="26"/>
      <c r="P38" s="76"/>
      <c r="Q38" s="76"/>
      <c r="R38" s="76"/>
      <c r="S38" s="76"/>
      <c r="T38" s="76"/>
      <c r="U38" s="76"/>
      <c r="V38" s="76"/>
      <c r="W38" s="76"/>
    </row>
    <row r="39" spans="1:23" ht="23.4" customHeight="1" x14ac:dyDescent="0.25">
      <c r="A39" s="137" t="s">
        <v>1674</v>
      </c>
      <c r="B39" s="2" t="s">
        <v>1389</v>
      </c>
      <c r="C39" s="2" t="s">
        <v>1389</v>
      </c>
      <c r="D39" s="138" t="s">
        <v>353</v>
      </c>
      <c r="E39" t="s">
        <v>367</v>
      </c>
      <c r="F39" s="120" t="s">
        <v>1675</v>
      </c>
      <c r="G39">
        <v>0</v>
      </c>
      <c r="H39">
        <v>0</v>
      </c>
      <c r="I39" t="s">
        <v>1304</v>
      </c>
      <c r="J39" s="130"/>
      <c r="K39" s="126"/>
      <c r="O39" s="26"/>
      <c r="P39" s="76"/>
      <c r="Q39" s="76"/>
      <c r="R39" s="76"/>
      <c r="S39" s="76"/>
      <c r="T39" s="76"/>
      <c r="U39" s="76"/>
      <c r="V39" s="76"/>
      <c r="W39" s="76"/>
    </row>
    <row r="40" spans="1:23" ht="23.4" customHeight="1" x14ac:dyDescent="0.25">
      <c r="A40" s="137" t="s">
        <v>1640</v>
      </c>
      <c r="B40" s="162" t="s">
        <v>1505</v>
      </c>
      <c r="C40" s="162" t="s">
        <v>1876</v>
      </c>
      <c r="D40" s="138" t="s">
        <v>353</v>
      </c>
      <c r="E40" t="s">
        <v>367</v>
      </c>
      <c r="F40" s="120" t="s">
        <v>1641</v>
      </c>
      <c r="G40" t="s">
        <v>1386</v>
      </c>
      <c r="H40">
        <v>7345581458</v>
      </c>
      <c r="I40" t="s">
        <v>1304</v>
      </c>
      <c r="J40" s="130"/>
      <c r="K40" s="126"/>
      <c r="O40" s="26"/>
      <c r="P40" s="76"/>
      <c r="Q40" s="76"/>
      <c r="R40" s="76"/>
      <c r="S40" s="76"/>
      <c r="T40" s="76"/>
      <c r="U40" s="76"/>
      <c r="V40" s="76"/>
      <c r="W40" s="76"/>
    </row>
    <row r="41" spans="1:23" ht="23.4" customHeight="1" x14ac:dyDescent="0.25">
      <c r="A41" s="137" t="s">
        <v>1677</v>
      </c>
      <c r="B41" s="162" t="s">
        <v>1505</v>
      </c>
      <c r="C41" s="2" t="s">
        <v>1261</v>
      </c>
      <c r="D41" s="138" t="s">
        <v>353</v>
      </c>
      <c r="E41" s="148" t="s">
        <v>354</v>
      </c>
      <c r="F41" s="120" t="s">
        <v>1678</v>
      </c>
      <c r="G41" t="s">
        <v>1696</v>
      </c>
      <c r="H41">
        <v>2488621486</v>
      </c>
      <c r="I41" t="s">
        <v>1304</v>
      </c>
      <c r="J41" s="130"/>
      <c r="K41" s="126"/>
      <c r="O41" s="26"/>
      <c r="P41" s="76"/>
      <c r="Q41" s="76"/>
      <c r="R41" s="76"/>
      <c r="S41" s="76"/>
      <c r="T41" s="76"/>
      <c r="U41" s="76"/>
      <c r="V41" s="76"/>
      <c r="W41" s="76"/>
    </row>
    <row r="42" spans="1:23" ht="23.4" customHeight="1" x14ac:dyDescent="0.25">
      <c r="A42" s="137" t="s">
        <v>1837</v>
      </c>
      <c r="B42" s="2" t="s">
        <v>1261</v>
      </c>
      <c r="C42" s="2" t="s">
        <v>1855</v>
      </c>
      <c r="D42" s="138" t="s">
        <v>1838</v>
      </c>
      <c r="E42">
        <v>0</v>
      </c>
      <c r="F42" s="128" t="s">
        <v>1839</v>
      </c>
      <c r="G42" t="s">
        <v>1807</v>
      </c>
      <c r="H42">
        <v>4192052667</v>
      </c>
      <c r="I42" s="26" t="s">
        <v>1304</v>
      </c>
      <c r="J42" s="130"/>
      <c r="K42" s="126"/>
      <c r="O42" s="26"/>
      <c r="P42" s="76"/>
      <c r="Q42" s="76"/>
      <c r="R42" s="76"/>
      <c r="S42" s="76"/>
      <c r="T42" s="76"/>
      <c r="U42" s="76"/>
      <c r="V42" s="76"/>
      <c r="W42" s="76"/>
    </row>
    <row r="43" spans="1:23" ht="23.4" customHeight="1" x14ac:dyDescent="0.25">
      <c r="A43" s="137" t="s">
        <v>343</v>
      </c>
      <c r="B43" s="2" t="s">
        <v>1261</v>
      </c>
      <c r="C43" s="162" t="s">
        <v>1874</v>
      </c>
      <c r="D43" s="138" t="s">
        <v>353</v>
      </c>
      <c r="E43">
        <v>0</v>
      </c>
      <c r="F43" s="120" t="s">
        <v>1840</v>
      </c>
      <c r="G43" t="s">
        <v>1336</v>
      </c>
      <c r="H43">
        <v>2485680302</v>
      </c>
      <c r="I43" t="s">
        <v>1304</v>
      </c>
      <c r="J43" s="130"/>
      <c r="K43" s="126"/>
      <c r="O43" s="26"/>
      <c r="P43" s="76"/>
      <c r="Q43" s="76"/>
      <c r="R43" s="76"/>
      <c r="S43" s="76"/>
      <c r="T43" s="76"/>
      <c r="U43" s="76"/>
      <c r="V43" s="76"/>
      <c r="W43" s="76"/>
    </row>
    <row r="44" spans="1:23" ht="23.4" customHeight="1" x14ac:dyDescent="0.25">
      <c r="A44" s="137" t="s">
        <v>347</v>
      </c>
      <c r="B44" s="2" t="s">
        <v>1383</v>
      </c>
      <c r="C44" s="162" t="s">
        <v>1875</v>
      </c>
      <c r="D44" s="138" t="s">
        <v>353</v>
      </c>
      <c r="E44">
        <v>0</v>
      </c>
      <c r="F44" s="120" t="s">
        <v>1683</v>
      </c>
      <c r="G44" t="s">
        <v>1322</v>
      </c>
      <c r="H44">
        <v>5172820756</v>
      </c>
      <c r="I44" t="s">
        <v>1304</v>
      </c>
      <c r="J44" s="130"/>
      <c r="K44" s="125"/>
      <c r="M44" s="33"/>
      <c r="N44" s="33"/>
      <c r="O44" s="26"/>
      <c r="P44" s="76"/>
      <c r="Q44" s="76"/>
      <c r="R44" s="76"/>
      <c r="S44" s="76"/>
      <c r="T44" s="76"/>
      <c r="U44" s="76"/>
      <c r="V44" s="76"/>
      <c r="W44" s="76"/>
    </row>
    <row r="45" spans="1:23" ht="23.4" customHeight="1" x14ac:dyDescent="0.25">
      <c r="A45" s="137" t="s">
        <v>1831</v>
      </c>
      <c r="B45" s="2" t="s">
        <v>1389</v>
      </c>
      <c r="C45" s="2" t="s">
        <v>1389</v>
      </c>
      <c r="D45" s="138" t="s">
        <v>353</v>
      </c>
      <c r="E45">
        <v>0</v>
      </c>
      <c r="F45" s="120" t="s">
        <v>1832</v>
      </c>
      <c r="G45" t="s">
        <v>1791</v>
      </c>
      <c r="H45">
        <v>3136555899</v>
      </c>
      <c r="I45" t="s">
        <v>1304</v>
      </c>
      <c r="J45" s="130">
        <v>43832.663194444445</v>
      </c>
      <c r="K45" s="126"/>
      <c r="O45" s="26"/>
      <c r="P45" s="76"/>
      <c r="Q45" s="76"/>
      <c r="R45" s="76"/>
      <c r="S45" s="76"/>
      <c r="T45" s="76"/>
      <c r="U45" s="76"/>
      <c r="V45" s="76"/>
      <c r="W45" s="76"/>
    </row>
    <row r="46" spans="1:23" ht="23.4" customHeight="1" x14ac:dyDescent="0.25">
      <c r="A46" s="137" t="s">
        <v>1603</v>
      </c>
      <c r="B46" s="2" t="s">
        <v>1389</v>
      </c>
      <c r="C46" s="2" t="s">
        <v>1389</v>
      </c>
      <c r="D46" s="138" t="s">
        <v>353</v>
      </c>
      <c r="E46">
        <v>0</v>
      </c>
      <c r="F46" s="120" t="s">
        <v>1609</v>
      </c>
      <c r="G46" t="s">
        <v>1601</v>
      </c>
      <c r="H46">
        <v>7345897461</v>
      </c>
      <c r="I46" t="s">
        <v>1304</v>
      </c>
      <c r="J46" s="130">
        <v>43832.663194444445</v>
      </c>
      <c r="K46" s="126"/>
      <c r="O46" s="26"/>
      <c r="P46" s="76"/>
      <c r="Q46" s="76"/>
      <c r="R46" s="76"/>
      <c r="S46" s="76"/>
      <c r="T46" s="76"/>
      <c r="U46" s="76"/>
      <c r="V46" s="76"/>
      <c r="W46" s="76"/>
    </row>
    <row r="47" spans="1:23" ht="23.4" customHeight="1" x14ac:dyDescent="0.25">
      <c r="A47" s="137" t="s">
        <v>1728</v>
      </c>
      <c r="B47" s="2" t="s">
        <v>1854</v>
      </c>
      <c r="C47" s="2" t="s">
        <v>1854</v>
      </c>
      <c r="D47" s="138" t="s">
        <v>353</v>
      </c>
      <c r="E47">
        <v>0</v>
      </c>
      <c r="F47" s="120" t="s">
        <v>1729</v>
      </c>
      <c r="G47" t="s">
        <v>1709</v>
      </c>
      <c r="H47">
        <v>7345761887</v>
      </c>
      <c r="I47" t="s">
        <v>1304</v>
      </c>
      <c r="J47" s="130">
        <v>43832.663194444445</v>
      </c>
      <c r="K47" s="126"/>
      <c r="O47" s="26"/>
      <c r="P47" s="76"/>
      <c r="Q47" s="76"/>
      <c r="R47" s="76"/>
      <c r="S47" s="76"/>
      <c r="T47" s="76"/>
      <c r="U47" s="76"/>
      <c r="V47" s="76"/>
      <c r="W47" s="76"/>
    </row>
    <row r="48" spans="1:23" ht="23.4" customHeight="1" x14ac:dyDescent="0.25">
      <c r="A48" s="137" t="s">
        <v>1841</v>
      </c>
      <c r="B48" s="2" t="s">
        <v>1261</v>
      </c>
      <c r="C48" s="2" t="s">
        <v>1261</v>
      </c>
      <c r="D48" s="138" t="s">
        <v>1850</v>
      </c>
      <c r="E48">
        <v>0</v>
      </c>
      <c r="F48" s="120" t="s">
        <v>1842</v>
      </c>
      <c r="G48" t="s">
        <v>1704</v>
      </c>
      <c r="H48">
        <v>2488817945</v>
      </c>
      <c r="I48" t="s">
        <v>1304</v>
      </c>
      <c r="J48" s="130">
        <v>43832.663194444445</v>
      </c>
      <c r="K48" s="126"/>
      <c r="O48" s="26"/>
      <c r="P48" s="76"/>
      <c r="Q48" s="76"/>
      <c r="R48" s="76"/>
      <c r="S48" s="76"/>
      <c r="T48" s="76"/>
      <c r="U48" s="76"/>
      <c r="V48" s="76"/>
      <c r="W48" s="76"/>
    </row>
    <row r="49" spans="1:23" ht="27.6" customHeight="1" x14ac:dyDescent="0.25">
      <c r="A49" s="137"/>
      <c r="B49" s="2"/>
      <c r="C49" s="2"/>
      <c r="D49" s="138"/>
      <c r="E49"/>
      <c r="F49" s="120"/>
      <c r="G49"/>
      <c r="H49"/>
      <c r="I49"/>
      <c r="J49" s="130"/>
      <c r="K49" s="126"/>
      <c r="O49" s="26"/>
      <c r="P49" s="76"/>
      <c r="Q49" s="76"/>
      <c r="R49" s="76"/>
      <c r="S49" s="76"/>
      <c r="T49" s="76"/>
      <c r="U49" s="76"/>
      <c r="V49" s="76"/>
      <c r="W49" s="76"/>
    </row>
    <row r="50" spans="1:23" ht="27.6" customHeight="1" x14ac:dyDescent="0.25">
      <c r="A50" s="137"/>
      <c r="B50" s="2"/>
      <c r="C50" s="2"/>
      <c r="D50" s="138"/>
      <c r="E50"/>
      <c r="F50" s="128"/>
      <c r="G50" s="142"/>
      <c r="H50"/>
      <c r="I50"/>
      <c r="J50" s="130"/>
      <c r="K50" s="126"/>
      <c r="O50" s="26"/>
      <c r="P50" s="76"/>
      <c r="Q50" s="76"/>
      <c r="R50" s="76"/>
      <c r="S50" s="76"/>
      <c r="T50" s="76"/>
      <c r="U50" s="76"/>
      <c r="V50" s="76"/>
      <c r="W50" s="76"/>
    </row>
    <row r="51" spans="1:23" ht="27.6" customHeight="1" x14ac:dyDescent="0.25">
      <c r="A51" s="137"/>
      <c r="B51" s="2">
        <f>COUNTIF(B19:B49,"Needs Ride")</f>
        <v>0</v>
      </c>
      <c r="C51" s="2">
        <f>COUNTIF(C19:C49,"Needs Ride")</f>
        <v>1</v>
      </c>
      <c r="D51" s="138"/>
      <c r="E51"/>
      <c r="F51" s="120"/>
      <c r="G51"/>
      <c r="H51"/>
      <c r="I51"/>
      <c r="J51" s="130"/>
      <c r="K51" s="126"/>
      <c r="O51" s="26"/>
      <c r="P51" s="76"/>
      <c r="Q51" s="76"/>
      <c r="R51" s="76"/>
      <c r="S51" s="76"/>
      <c r="T51" s="76"/>
      <c r="U51" s="76"/>
      <c r="V51" s="76"/>
      <c r="W51" s="76"/>
    </row>
    <row r="52" spans="1:23" ht="27.6" customHeight="1" x14ac:dyDescent="0.25">
      <c r="A52" s="137"/>
      <c r="B52" s="2"/>
      <c r="C52" s="2"/>
      <c r="D52" s="138"/>
      <c r="E52"/>
      <c r="F52" s="120"/>
      <c r="G52"/>
      <c r="H52"/>
      <c r="I52"/>
      <c r="J52" s="130"/>
      <c r="K52" s="126"/>
      <c r="O52" s="26"/>
      <c r="P52" s="76"/>
      <c r="Q52" s="76"/>
      <c r="R52" s="76"/>
      <c r="S52" s="76"/>
      <c r="T52" s="76"/>
      <c r="U52" s="76"/>
      <c r="V52" s="76"/>
      <c r="W52" s="76"/>
    </row>
    <row r="53" spans="1:23" ht="27.6" customHeight="1" x14ac:dyDescent="0.25">
      <c r="A53" s="137"/>
      <c r="B53" s="2"/>
      <c r="C53" s="2"/>
      <c r="D53" s="138"/>
      <c r="E53"/>
      <c r="F53" s="120"/>
      <c r="G53"/>
      <c r="H53"/>
      <c r="I53"/>
      <c r="J53" s="130"/>
      <c r="K53" s="126"/>
      <c r="O53" s="26"/>
      <c r="P53" s="76"/>
      <c r="Q53" s="76"/>
      <c r="R53" s="76"/>
      <c r="S53" s="76"/>
      <c r="T53" s="76"/>
      <c r="U53" s="76"/>
      <c r="V53" s="76"/>
      <c r="W53" s="76"/>
    </row>
    <row r="54" spans="1:23" ht="27.6" customHeight="1" x14ac:dyDescent="0.25">
      <c r="A54" s="137"/>
      <c r="B54" s="2"/>
      <c r="C54" s="2"/>
      <c r="D54" s="138"/>
      <c r="E54"/>
      <c r="F54"/>
      <c r="G54"/>
      <c r="H54"/>
      <c r="I54"/>
      <c r="J54" s="79"/>
      <c r="K54" s="126"/>
      <c r="O54" s="26"/>
      <c r="P54" s="76"/>
      <c r="Q54" s="76"/>
      <c r="R54" s="76"/>
      <c r="S54" s="76"/>
      <c r="T54" s="76"/>
      <c r="U54" s="76"/>
      <c r="V54" s="76"/>
      <c r="W54" s="76"/>
    </row>
    <row r="55" spans="1:23" ht="27.6" customHeight="1" x14ac:dyDescent="0.25">
      <c r="A55" s="137"/>
      <c r="B55" s="2"/>
      <c r="C55" s="2"/>
      <c r="D55" s="138"/>
      <c r="E55"/>
      <c r="F55" s="26"/>
      <c r="G55" s="142"/>
      <c r="H55"/>
      <c r="I55"/>
      <c r="J55" s="79"/>
      <c r="K55" s="126"/>
      <c r="O55" s="26"/>
      <c r="P55" s="76"/>
      <c r="Q55" s="76"/>
      <c r="R55" s="76"/>
      <c r="S55" s="76"/>
      <c r="T55" s="76"/>
      <c r="U55" s="76"/>
      <c r="V55" s="76"/>
      <c r="W55" s="76"/>
    </row>
    <row r="56" spans="1:23" ht="27.6" customHeight="1" x14ac:dyDescent="0.25">
      <c r="A56" s="137"/>
      <c r="B56" s="2"/>
      <c r="C56" s="2"/>
      <c r="D56" s="138"/>
      <c r="E56"/>
      <c r="F56"/>
      <c r="G56"/>
      <c r="H56"/>
      <c r="I56"/>
      <c r="J56" s="79"/>
      <c r="K56" s="126"/>
      <c r="O56" s="26"/>
      <c r="P56" s="76"/>
      <c r="Q56" s="76"/>
      <c r="R56" s="76"/>
      <c r="S56" s="76"/>
      <c r="T56" s="76"/>
      <c r="U56" s="76"/>
      <c r="V56" s="76"/>
      <c r="W56" s="76"/>
    </row>
    <row r="57" spans="1:23" ht="27.6" customHeight="1" x14ac:dyDescent="0.25">
      <c r="A57" s="137"/>
      <c r="B57" s="2"/>
      <c r="C57" s="2"/>
      <c r="D57" s="138"/>
      <c r="E57"/>
      <c r="F57"/>
      <c r="G57"/>
      <c r="H57"/>
      <c r="I57"/>
      <c r="J57" s="79"/>
      <c r="K57" s="126"/>
      <c r="O57" s="26"/>
      <c r="P57" s="76"/>
      <c r="Q57" s="76"/>
      <c r="R57" s="76"/>
      <c r="S57" s="76"/>
      <c r="T57" s="76"/>
      <c r="U57" s="76"/>
      <c r="V57" s="76"/>
      <c r="W57" s="76"/>
    </row>
    <row r="58" spans="1:23" ht="27.6" customHeight="1" x14ac:dyDescent="0.25">
      <c r="A58" s="137"/>
      <c r="B58" s="2"/>
      <c r="C58" s="2"/>
      <c r="D58" s="138"/>
      <c r="E58"/>
      <c r="F58"/>
      <c r="G58"/>
      <c r="H58"/>
      <c r="I58"/>
      <c r="J58" s="79"/>
      <c r="K58" s="126"/>
      <c r="O58" s="26"/>
      <c r="P58" s="76"/>
      <c r="Q58" s="76"/>
      <c r="R58" s="76"/>
      <c r="S58" s="76"/>
      <c r="T58" s="76"/>
      <c r="U58" s="76"/>
      <c r="V58" s="76"/>
      <c r="W58" s="76"/>
    </row>
    <row r="59" spans="1:23" ht="27.6" customHeight="1" x14ac:dyDescent="0.25">
      <c r="A59" s="137"/>
      <c r="B59" s="2"/>
      <c r="C59" s="2"/>
      <c r="D59" s="138"/>
      <c r="E59"/>
      <c r="F59" s="128"/>
      <c r="G59" s="142"/>
      <c r="H59"/>
      <c r="I59"/>
      <c r="J59" s="130"/>
      <c r="K59" s="126"/>
      <c r="O59" s="26"/>
      <c r="P59" s="76"/>
      <c r="Q59" s="76"/>
      <c r="R59" s="76"/>
      <c r="S59" s="76"/>
      <c r="T59" s="76"/>
      <c r="U59" s="76"/>
      <c r="V59" s="76"/>
      <c r="W59" s="76"/>
    </row>
    <row r="60" spans="1:23" ht="27.6" customHeight="1" x14ac:dyDescent="0.25">
      <c r="A60" s="137"/>
      <c r="B60" s="2"/>
      <c r="C60" s="2"/>
      <c r="D60" s="138"/>
      <c r="E60"/>
      <c r="F60" s="120"/>
      <c r="G60"/>
      <c r="H60"/>
      <c r="I60"/>
      <c r="J60" s="130"/>
      <c r="K60" s="126"/>
      <c r="O60" s="26"/>
      <c r="P60" s="76"/>
      <c r="Q60" s="76"/>
      <c r="R60" s="76"/>
      <c r="S60" s="76"/>
      <c r="T60" s="76"/>
      <c r="U60" s="76"/>
      <c r="V60" s="76"/>
      <c r="W60" s="76"/>
    </row>
    <row r="61" spans="1:23" ht="27.6" customHeight="1" x14ac:dyDescent="0.25">
      <c r="A61" s="137"/>
      <c r="B61" s="2"/>
      <c r="C61" s="2"/>
      <c r="D61" s="138"/>
      <c r="E61"/>
      <c r="F61" s="128"/>
      <c r="G61"/>
      <c r="H61"/>
      <c r="I61"/>
      <c r="J61" s="130"/>
      <c r="K61" s="126"/>
      <c r="N61" s="33"/>
      <c r="O61" s="26"/>
      <c r="P61" s="76"/>
      <c r="Q61" s="76"/>
      <c r="R61" s="76"/>
      <c r="S61" s="76"/>
      <c r="T61" s="76"/>
      <c r="U61" s="76"/>
      <c r="V61" s="76"/>
      <c r="W61" s="76"/>
    </row>
    <row r="62" spans="1:23" ht="30" customHeight="1" x14ac:dyDescent="0.25">
      <c r="A62" s="137"/>
      <c r="B62" s="2"/>
      <c r="C62" s="2"/>
      <c r="D62" s="138"/>
      <c r="E62"/>
      <c r="F62" s="128"/>
      <c r="G62"/>
      <c r="H62"/>
      <c r="I62"/>
      <c r="J62" s="130"/>
      <c r="K62" s="126"/>
      <c r="N62" s="33"/>
      <c r="O62" s="26"/>
      <c r="P62" s="76"/>
      <c r="Q62" s="76"/>
      <c r="R62" s="76"/>
      <c r="S62" s="76"/>
      <c r="T62" s="76"/>
      <c r="U62" s="76"/>
      <c r="V62" s="76"/>
      <c r="W62" s="76"/>
    </row>
    <row r="63" spans="1:23" ht="30" customHeight="1" x14ac:dyDescent="0.25">
      <c r="A63" s="137"/>
      <c r="B63" s="2"/>
      <c r="C63" s="2"/>
      <c r="D63" s="138"/>
      <c r="E63"/>
      <c r="F63" s="120"/>
      <c r="G63"/>
      <c r="H63"/>
      <c r="I63"/>
      <c r="J63" s="130"/>
      <c r="K63" s="126"/>
      <c r="N63" s="33"/>
      <c r="O63" s="26"/>
      <c r="P63" s="76"/>
      <c r="Q63" s="76"/>
      <c r="R63" s="76"/>
      <c r="S63" s="76"/>
      <c r="T63" s="76"/>
      <c r="U63" s="76"/>
      <c r="V63" s="76"/>
      <c r="W63" s="76"/>
    </row>
    <row r="64" spans="1:23" ht="30" customHeight="1" x14ac:dyDescent="0.25">
      <c r="A64" s="137"/>
      <c r="B64" s="2"/>
      <c r="C64" s="2"/>
      <c r="D64" s="138"/>
      <c r="E64" s="148"/>
      <c r="F64" s="120"/>
      <c r="G64"/>
      <c r="H64"/>
      <c r="I64"/>
      <c r="J64" s="130"/>
      <c r="K64" s="126"/>
      <c r="N64" s="33"/>
      <c r="O64" s="26"/>
      <c r="P64" s="76"/>
      <c r="Q64" s="76"/>
      <c r="R64" s="76"/>
      <c r="S64" s="76"/>
      <c r="T64" s="76"/>
      <c r="U64" s="76"/>
      <c r="V64" s="76"/>
      <c r="W64" s="76"/>
    </row>
    <row r="65" spans="1:23" ht="30" customHeight="1" x14ac:dyDescent="0.25">
      <c r="A65" s="137"/>
      <c r="B65" s="2"/>
      <c r="C65" s="2"/>
      <c r="D65" s="138"/>
      <c r="E65"/>
      <c r="F65" s="128"/>
      <c r="G65"/>
      <c r="H65"/>
      <c r="I65"/>
      <c r="J65" s="130"/>
      <c r="K65" s="126"/>
      <c r="N65" s="33"/>
      <c r="O65" s="26"/>
      <c r="P65" s="76"/>
      <c r="Q65" s="76"/>
      <c r="R65" s="76"/>
      <c r="S65" s="76"/>
      <c r="T65" s="76"/>
      <c r="U65" s="76"/>
      <c r="V65" s="76"/>
      <c r="W65" s="76"/>
    </row>
    <row r="66" spans="1:23" ht="30" customHeight="1" x14ac:dyDescent="0.25">
      <c r="A66" s="137"/>
      <c r="B66" s="2"/>
      <c r="C66" s="2"/>
      <c r="D66" s="138"/>
      <c r="E66"/>
      <c r="F66" s="120"/>
      <c r="G66"/>
      <c r="H66"/>
      <c r="I66"/>
      <c r="J66" s="130"/>
      <c r="K66" s="126"/>
      <c r="O66" s="26"/>
      <c r="P66" s="76"/>
      <c r="Q66" s="76"/>
      <c r="R66" s="76"/>
      <c r="S66" s="76"/>
      <c r="T66" s="76"/>
      <c r="U66" s="76"/>
      <c r="V66" s="76"/>
      <c r="W66" s="76"/>
    </row>
    <row r="67" spans="1:23" ht="30" customHeight="1" x14ac:dyDescent="0.25">
      <c r="A67" s="137"/>
      <c r="B67" s="2"/>
      <c r="C67" s="2"/>
      <c r="D67" s="138"/>
      <c r="E67"/>
      <c r="F67" s="120"/>
      <c r="G67"/>
      <c r="H67"/>
      <c r="I67"/>
      <c r="J67" s="130"/>
      <c r="K67" s="126"/>
      <c r="O67" s="26"/>
      <c r="P67" s="76"/>
      <c r="Q67" s="76"/>
      <c r="R67" s="76"/>
      <c r="S67" s="76"/>
      <c r="T67" s="76"/>
      <c r="U67" s="76"/>
      <c r="V67" s="76"/>
      <c r="W67" s="76"/>
    </row>
    <row r="68" spans="1:23" ht="30" customHeight="1" x14ac:dyDescent="0.25">
      <c r="A68" s="137"/>
      <c r="B68" s="2"/>
      <c r="C68" s="162"/>
      <c r="D68" s="138"/>
      <c r="E68"/>
      <c r="F68" s="128"/>
      <c r="G68"/>
      <c r="H68"/>
      <c r="I68"/>
      <c r="J68" s="130"/>
      <c r="K68" s="126"/>
      <c r="O68" s="26"/>
      <c r="P68" s="76"/>
      <c r="Q68" s="76"/>
      <c r="R68" s="76"/>
      <c r="S68" s="76"/>
      <c r="T68" s="76"/>
      <c r="U68" s="76"/>
      <c r="V68" s="76"/>
      <c r="W68" s="76"/>
    </row>
    <row r="69" spans="1:23" ht="30" customHeight="1" x14ac:dyDescent="0.25">
      <c r="A69" s="137"/>
      <c r="B69" s="2"/>
      <c r="C69" s="162"/>
      <c r="D69" s="138"/>
      <c r="E69" s="148"/>
      <c r="F69" s="120"/>
      <c r="G69" s="142"/>
      <c r="H69"/>
      <c r="I69"/>
      <c r="J69" s="130"/>
      <c r="K69" s="126"/>
      <c r="L69" s="123"/>
      <c r="O69" s="26"/>
      <c r="P69" s="76"/>
      <c r="Q69" s="76"/>
      <c r="R69" s="76"/>
      <c r="S69" s="76"/>
      <c r="T69" s="76"/>
      <c r="U69" s="76"/>
      <c r="V69" s="76"/>
      <c r="W69" s="76"/>
    </row>
    <row r="70" spans="1:23" ht="30" customHeight="1" x14ac:dyDescent="0.25">
      <c r="A70" s="137"/>
      <c r="B70" s="2"/>
      <c r="C70" s="2"/>
      <c r="D70" s="138"/>
      <c r="E70"/>
      <c r="F70" s="120"/>
      <c r="G70"/>
      <c r="H70"/>
      <c r="I70"/>
      <c r="J70" s="130"/>
      <c r="K70" s="126"/>
      <c r="L70" s="123"/>
      <c r="O70" s="26"/>
      <c r="P70" s="76"/>
      <c r="Q70" s="76"/>
      <c r="R70" s="76"/>
      <c r="S70" s="76"/>
      <c r="T70" s="76"/>
      <c r="U70" s="76"/>
      <c r="V70" s="76"/>
      <c r="W70" s="76"/>
    </row>
    <row r="71" spans="1:23" ht="30" customHeight="1" x14ac:dyDescent="0.25">
      <c r="A71" s="137"/>
      <c r="B71" s="2"/>
      <c r="C71" s="2"/>
      <c r="D71" s="138"/>
      <c r="E71"/>
      <c r="F71" s="120"/>
      <c r="G71"/>
      <c r="H71"/>
      <c r="I71"/>
      <c r="J71" s="125"/>
      <c r="K71" s="125"/>
      <c r="L71" s="123"/>
      <c r="O71" s="26"/>
      <c r="P71" s="76"/>
      <c r="Q71" s="76"/>
      <c r="R71" s="76"/>
      <c r="S71" s="76"/>
      <c r="T71" s="76"/>
      <c r="U71" s="76"/>
      <c r="V71" s="76"/>
      <c r="W71" s="76"/>
    </row>
    <row r="72" spans="1:23" ht="30" customHeight="1" x14ac:dyDescent="0.25">
      <c r="A72" s="137"/>
      <c r="B72" s="2"/>
      <c r="C72" s="2"/>
      <c r="D72" s="138"/>
      <c r="E72"/>
      <c r="F72" s="120"/>
      <c r="G72"/>
      <c r="H72"/>
      <c r="I72"/>
      <c r="J72" s="130"/>
      <c r="K72" s="125"/>
      <c r="L72" s="123"/>
      <c r="O72" s="26"/>
      <c r="P72" s="76"/>
      <c r="Q72" s="76"/>
      <c r="R72" s="76"/>
      <c r="S72" s="76"/>
      <c r="T72" s="76"/>
      <c r="U72" s="76"/>
      <c r="V72" s="76"/>
      <c r="W72" s="76"/>
    </row>
    <row r="73" spans="1:23" ht="30" customHeight="1" x14ac:dyDescent="0.25">
      <c r="A73" s="137"/>
      <c r="B73" s="2"/>
      <c r="C73" s="32"/>
      <c r="D73" s="138"/>
      <c r="E73"/>
      <c r="F73" s="128"/>
      <c r="G73"/>
      <c r="H73"/>
      <c r="I73"/>
      <c r="J73" s="130"/>
      <c r="K73" s="125"/>
      <c r="L73" s="123"/>
      <c r="O73" s="26"/>
      <c r="P73" s="76"/>
      <c r="Q73" s="76"/>
      <c r="R73" s="76"/>
      <c r="S73" s="76"/>
      <c r="T73" s="76"/>
      <c r="U73" s="76"/>
      <c r="V73" s="76"/>
      <c r="W73" s="76"/>
    </row>
    <row r="74" spans="1:23" ht="30" customHeight="1" x14ac:dyDescent="0.25">
      <c r="A74" s="137"/>
      <c r="B74" s="2"/>
      <c r="C74" s="32"/>
      <c r="D74" s="138"/>
      <c r="E74"/>
      <c r="F74" s="120"/>
      <c r="G74"/>
      <c r="H74"/>
      <c r="I74"/>
      <c r="J74" s="130"/>
      <c r="K74" s="125"/>
      <c r="L74" s="123"/>
      <c r="O74" s="26"/>
      <c r="P74" s="76"/>
      <c r="Q74" s="76"/>
      <c r="R74" s="76"/>
      <c r="S74" s="76"/>
      <c r="T74" s="76"/>
      <c r="U74" s="76"/>
      <c r="V74" s="76"/>
      <c r="W74" s="76"/>
    </row>
    <row r="75" spans="1:23" ht="30" customHeight="1" x14ac:dyDescent="0.25">
      <c r="A75" s="137"/>
      <c r="B75" s="2"/>
      <c r="C75" s="2"/>
      <c r="D75" s="138"/>
      <c r="E75"/>
      <c r="F75" s="128"/>
      <c r="G75"/>
      <c r="H75"/>
      <c r="I75"/>
      <c r="J75" s="130"/>
      <c r="K75" s="125"/>
      <c r="L75" s="123"/>
      <c r="O75" s="26"/>
      <c r="P75" s="76"/>
      <c r="Q75" s="76"/>
      <c r="R75" s="76"/>
      <c r="S75" s="76"/>
      <c r="T75" s="76"/>
      <c r="U75" s="76"/>
      <c r="V75" s="76"/>
      <c r="W75" s="76"/>
    </row>
    <row r="76" spans="1:23" ht="30" customHeight="1" x14ac:dyDescent="0.25">
      <c r="A76" s="137"/>
      <c r="B76" s="2"/>
      <c r="C76" s="2"/>
      <c r="D76" s="138"/>
      <c r="E76"/>
      <c r="F76" s="120"/>
      <c r="G76" s="142"/>
      <c r="H76"/>
      <c r="I76"/>
      <c r="J76" s="130"/>
      <c r="K76" s="125"/>
      <c r="L76" s="123"/>
      <c r="O76" s="26"/>
      <c r="P76" s="76"/>
      <c r="Q76" s="76"/>
      <c r="R76" s="76"/>
      <c r="S76" s="76"/>
      <c r="T76" s="76"/>
      <c r="U76" s="76"/>
      <c r="V76" s="76"/>
      <c r="W76" s="76"/>
    </row>
    <row r="77" spans="1:23" ht="30" customHeight="1" x14ac:dyDescent="0.25">
      <c r="A77" s="137"/>
      <c r="B77" s="2"/>
      <c r="C77" s="2"/>
      <c r="D77" s="138"/>
      <c r="E77"/>
      <c r="F77" s="128"/>
      <c r="G77"/>
      <c r="H77"/>
      <c r="I77"/>
      <c r="J77" s="130"/>
      <c r="K77" s="126"/>
      <c r="O77" s="26"/>
      <c r="P77" s="76"/>
      <c r="Q77" s="76"/>
      <c r="R77" s="76"/>
      <c r="S77" s="76"/>
      <c r="T77" s="76"/>
      <c r="U77" s="76"/>
      <c r="V77" s="76"/>
      <c r="W77" s="76"/>
    </row>
    <row r="78" spans="1:23" ht="30" customHeight="1" x14ac:dyDescent="0.25">
      <c r="A78" s="137"/>
      <c r="B78" s="2"/>
      <c r="C78" s="2"/>
      <c r="D78" s="138"/>
      <c r="E78"/>
      <c r="F78" s="120"/>
      <c r="G78"/>
      <c r="H78"/>
      <c r="I78"/>
      <c r="J78" s="130"/>
      <c r="K78" s="125"/>
      <c r="L78" s="123"/>
      <c r="O78" s="26"/>
      <c r="P78" s="76"/>
      <c r="Q78" s="76"/>
      <c r="R78" s="76"/>
      <c r="S78" s="76"/>
      <c r="T78" s="76"/>
      <c r="U78" s="76"/>
      <c r="V78" s="76"/>
      <c r="W78" s="76"/>
    </row>
    <row r="79" spans="1:23" ht="30" customHeight="1" x14ac:dyDescent="0.25">
      <c r="A79" s="137"/>
      <c r="B79" s="2"/>
      <c r="C79" s="2"/>
      <c r="D79" s="138"/>
      <c r="E79"/>
      <c r="F79" s="120"/>
      <c r="G79"/>
      <c r="H79"/>
      <c r="I79"/>
      <c r="J79" s="130"/>
      <c r="K79" s="125"/>
      <c r="L79" s="123"/>
      <c r="O79" s="26"/>
      <c r="P79" s="76"/>
      <c r="Q79" s="76"/>
      <c r="R79" s="76"/>
      <c r="S79" s="76"/>
      <c r="T79" s="76"/>
      <c r="U79" s="76"/>
      <c r="V79" s="76"/>
      <c r="W79" s="76"/>
    </row>
    <row r="80" spans="1:23" ht="30" customHeight="1" x14ac:dyDescent="0.25">
      <c r="A80" s="137"/>
      <c r="B80" s="32"/>
      <c r="C80" s="32"/>
      <c r="D80" s="138"/>
      <c r="E80"/>
      <c r="F80" s="128"/>
      <c r="G80"/>
      <c r="H80"/>
      <c r="I80"/>
      <c r="J80" s="130"/>
      <c r="K80" s="125"/>
      <c r="O80" s="26"/>
      <c r="P80" s="76"/>
      <c r="Q80" s="76"/>
      <c r="R80" s="76"/>
      <c r="S80" s="76"/>
      <c r="T80" s="76"/>
      <c r="U80" s="76"/>
      <c r="V80" s="76"/>
      <c r="W80" s="76"/>
    </row>
    <row r="81" spans="1:23" s="76" customFormat="1" ht="30" customHeight="1" x14ac:dyDescent="0.25">
      <c r="A81" s="137"/>
      <c r="B81" s="32"/>
      <c r="C81" s="32"/>
      <c r="D81" s="138"/>
      <c r="E81" s="149"/>
      <c r="F81" s="128"/>
      <c r="G81"/>
      <c r="H81"/>
      <c r="I81"/>
      <c r="J81" s="130"/>
      <c r="K81" s="125"/>
      <c r="L81" s="112"/>
      <c r="M81" s="111"/>
      <c r="N81" s="111"/>
      <c r="O81" s="111"/>
    </row>
    <row r="82" spans="1:23" s="76" customFormat="1" ht="14.4" customHeight="1" x14ac:dyDescent="0.25">
      <c r="A82" s="137"/>
      <c r="B82" s="32"/>
      <c r="C82" s="32"/>
      <c r="D82" s="138"/>
      <c r="E82"/>
      <c r="F82" s="120"/>
      <c r="G82"/>
      <c r="H82"/>
      <c r="I82"/>
      <c r="J82" s="130"/>
      <c r="K82" s="125"/>
      <c r="L82" s="111"/>
      <c r="M82" s="111"/>
      <c r="N82" s="111"/>
      <c r="O82" s="111"/>
    </row>
    <row r="83" spans="1:23" s="76" customFormat="1" ht="14.4" customHeight="1" x14ac:dyDescent="0.25">
      <c r="A83" s="137"/>
      <c r="B83" s="32"/>
      <c r="C83" s="32"/>
      <c r="D83" s="138"/>
      <c r="E83"/>
      <c r="F83" s="120"/>
      <c r="G83"/>
      <c r="H83"/>
      <c r="I83"/>
      <c r="J83" s="130"/>
      <c r="K83" s="125"/>
      <c r="L83" s="111"/>
      <c r="M83" s="111"/>
      <c r="N83" s="111"/>
      <c r="O83" s="111"/>
    </row>
    <row r="84" spans="1:23" s="76" customFormat="1" ht="14.4" customHeight="1" x14ac:dyDescent="0.25">
      <c r="A84" s="137"/>
      <c r="B84" s="32"/>
      <c r="C84" s="32"/>
      <c r="D84" s="138"/>
      <c r="E84"/>
      <c r="F84" s="120"/>
      <c r="G84"/>
      <c r="H84"/>
      <c r="I84"/>
      <c r="J84" s="130"/>
      <c r="K84" s="125"/>
      <c r="L84" s="111"/>
      <c r="M84" s="111"/>
      <c r="N84" s="111"/>
      <c r="O84" s="111"/>
    </row>
    <row r="85" spans="1:23" s="76" customFormat="1" ht="14.4" customHeight="1" x14ac:dyDescent="0.25">
      <c r="A85" s="137"/>
      <c r="B85" s="32"/>
      <c r="C85" s="32"/>
      <c r="D85" s="138"/>
      <c r="E85"/>
      <c r="F85" s="120"/>
      <c r="G85"/>
      <c r="H85"/>
      <c r="I85"/>
      <c r="J85" s="130"/>
      <c r="K85" s="125"/>
      <c r="L85" s="111"/>
      <c r="M85" s="111"/>
      <c r="N85" s="111"/>
    </row>
    <row r="86" spans="1:23" s="76" customFormat="1" ht="14.4" customHeight="1" x14ac:dyDescent="0.25">
      <c r="A86" s="137"/>
      <c r="B86" s="32"/>
      <c r="C86" s="32"/>
      <c r="D86" s="138"/>
      <c r="E86"/>
      <c r="F86" s="120"/>
      <c r="G86" s="142"/>
      <c r="H86"/>
      <c r="I86"/>
      <c r="J86" s="130"/>
      <c r="K86" s="125"/>
      <c r="L86" s="111"/>
      <c r="M86" s="111"/>
      <c r="N86" s="111"/>
    </row>
    <row r="87" spans="1:23" s="76" customFormat="1" ht="14.4" customHeight="1" x14ac:dyDescent="0.25">
      <c r="A87" s="137"/>
      <c r="B87" s="32"/>
      <c r="C87" s="32"/>
      <c r="D87" s="138"/>
      <c r="E87"/>
      <c r="F87" s="120"/>
      <c r="G87"/>
      <c r="H87"/>
      <c r="I87"/>
      <c r="J87" s="130"/>
      <c r="K87" s="125"/>
      <c r="L87" s="111"/>
      <c r="M87" s="111"/>
      <c r="N87" s="111"/>
      <c r="O87" s="111"/>
    </row>
    <row r="88" spans="1:23" s="76" customFormat="1" ht="14.4" customHeight="1" x14ac:dyDescent="0.25">
      <c r="A88" s="137"/>
      <c r="B88" s="32"/>
      <c r="C88" s="32"/>
      <c r="D88" s="138"/>
      <c r="E88"/>
      <c r="F88" s="120"/>
      <c r="G88"/>
      <c r="H88"/>
      <c r="I88"/>
      <c r="J88" s="130"/>
      <c r="K88" s="125"/>
      <c r="L88" s="111"/>
      <c r="M88" s="111"/>
      <c r="N88" s="111"/>
      <c r="O88" s="111"/>
    </row>
    <row r="89" spans="1:23" s="76" customFormat="1" ht="14.4" customHeight="1" x14ac:dyDescent="0.25">
      <c r="A89" s="137"/>
      <c r="B89" s="32"/>
      <c r="C89" s="32"/>
      <c r="D89" s="138"/>
      <c r="E89"/>
      <c r="F89" s="120"/>
      <c r="G89"/>
      <c r="H89"/>
      <c r="I89"/>
      <c r="J89" s="130"/>
      <c r="K89" s="125"/>
      <c r="L89" s="127"/>
      <c r="M89" s="111"/>
      <c r="N89" s="111"/>
      <c r="O89" s="111"/>
    </row>
    <row r="90" spans="1:23" s="76" customFormat="1" ht="14.4" customHeight="1" x14ac:dyDescent="0.25">
      <c r="A90" s="137"/>
      <c r="B90" s="32"/>
      <c r="C90" s="32"/>
      <c r="D90" s="138"/>
      <c r="E90"/>
      <c r="F90" s="120"/>
      <c r="G90"/>
      <c r="H90"/>
      <c r="I90"/>
      <c r="J90" s="130"/>
      <c r="K90" s="125"/>
      <c r="L90" s="112"/>
      <c r="M90" s="111"/>
      <c r="N90" s="111"/>
      <c r="O90" s="111"/>
    </row>
    <row r="91" spans="1:23" s="76" customFormat="1" ht="22.2" customHeight="1" x14ac:dyDescent="0.25">
      <c r="A91" s="137"/>
      <c r="B91" s="32"/>
      <c r="C91" s="32"/>
      <c r="D91" s="138"/>
      <c r="E91"/>
      <c r="F91"/>
      <c r="G91"/>
      <c r="H91"/>
      <c r="I91"/>
      <c r="J91" s="130"/>
      <c r="K91" s="125"/>
      <c r="L91" s="111"/>
      <c r="M91" s="111"/>
      <c r="N91" s="111"/>
      <c r="O91" s="111"/>
    </row>
    <row r="92" spans="1:23" ht="22.2" customHeight="1" x14ac:dyDescent="0.25">
      <c r="A92" s="137"/>
      <c r="B92" s="32"/>
      <c r="C92" s="32"/>
      <c r="D92" s="138"/>
      <c r="E92"/>
      <c r="F92" s="120"/>
      <c r="G92"/>
      <c r="H92"/>
      <c r="I92"/>
      <c r="J92" s="125"/>
      <c r="K92" s="125"/>
      <c r="L92" s="123"/>
      <c r="O92" s="26"/>
      <c r="P92" s="76"/>
      <c r="Q92" s="76"/>
      <c r="R92" s="76"/>
      <c r="S92" s="76"/>
      <c r="T92" s="76"/>
      <c r="U92" s="76"/>
      <c r="V92" s="76"/>
      <c r="W92" s="76"/>
    </row>
    <row r="93" spans="1:23" s="76" customFormat="1" ht="22.2" customHeight="1" x14ac:dyDescent="0.25">
      <c r="A93" s="137"/>
      <c r="B93" s="32"/>
      <c r="C93" s="32"/>
      <c r="D93" s="138"/>
      <c r="E93"/>
      <c r="F93"/>
      <c r="G93"/>
      <c r="H93"/>
      <c r="I93"/>
      <c r="J93" s="130"/>
      <c r="K93" s="125"/>
      <c r="L93" s="111"/>
      <c r="M93" s="111"/>
      <c r="N93" s="111"/>
      <c r="O93" s="111"/>
    </row>
    <row r="94" spans="1:23" s="76" customFormat="1" ht="22.2" customHeight="1" x14ac:dyDescent="0.25">
      <c r="A94" s="137"/>
      <c r="B94" s="32"/>
      <c r="C94" s="32"/>
      <c r="D94" s="138"/>
      <c r="E94"/>
      <c r="F94"/>
      <c r="G94"/>
      <c r="H94"/>
      <c r="I94"/>
      <c r="J94" s="130"/>
      <c r="K94" s="125"/>
      <c r="L94" s="111"/>
      <c r="M94" s="111"/>
      <c r="N94" s="111"/>
      <c r="O94" s="111"/>
    </row>
    <row r="95" spans="1:23" s="76" customFormat="1" ht="22.2" customHeight="1" x14ac:dyDescent="0.25">
      <c r="A95" s="137"/>
      <c r="B95" s="32"/>
      <c r="C95" s="32"/>
      <c r="D95" s="138"/>
      <c r="E95"/>
      <c r="F95"/>
      <c r="G95"/>
      <c r="H95"/>
      <c r="I95"/>
      <c r="J95" s="130"/>
      <c r="K95" s="125"/>
      <c r="L95" s="111"/>
      <c r="M95" s="111"/>
      <c r="N95" s="111"/>
      <c r="O95" s="111"/>
    </row>
    <row r="96" spans="1:23" s="76" customFormat="1" ht="22.2" customHeight="1" x14ac:dyDescent="0.25">
      <c r="A96" s="137"/>
      <c r="B96" s="32"/>
      <c r="C96" s="32"/>
      <c r="D96" s="138"/>
      <c r="E96"/>
      <c r="F96"/>
      <c r="G96"/>
      <c r="H96"/>
      <c r="I96"/>
      <c r="J96" s="130"/>
      <c r="K96" s="125"/>
      <c r="L96" s="111"/>
      <c r="M96" s="111"/>
      <c r="N96" s="111"/>
      <c r="O96" s="111"/>
    </row>
    <row r="97" spans="1:23" s="76" customFormat="1" ht="22.2" customHeight="1" x14ac:dyDescent="0.25">
      <c r="A97" s="137"/>
      <c r="B97" s="32"/>
      <c r="C97" s="32"/>
      <c r="D97" s="138"/>
      <c r="E97"/>
      <c r="F97"/>
      <c r="G97"/>
      <c r="H97"/>
      <c r="I97"/>
      <c r="J97" s="130"/>
      <c r="K97" s="125"/>
      <c r="L97" s="111"/>
      <c r="M97" s="111"/>
      <c r="N97" s="111"/>
      <c r="O97" s="111"/>
    </row>
    <row r="98" spans="1:23" s="76" customFormat="1" ht="22.2" customHeight="1" x14ac:dyDescent="0.25">
      <c r="A98" s="137"/>
      <c r="B98" s="32"/>
      <c r="C98" s="32"/>
      <c r="D98" s="138"/>
      <c r="E98"/>
      <c r="F98"/>
      <c r="G98"/>
      <c r="H98"/>
      <c r="I98"/>
      <c r="J98" s="130"/>
      <c r="K98" s="125"/>
      <c r="L98" s="111"/>
      <c r="M98" s="111"/>
      <c r="N98" s="111"/>
      <c r="O98" s="111"/>
    </row>
    <row r="99" spans="1:23" s="76" customFormat="1" ht="22.2" customHeight="1" x14ac:dyDescent="0.25">
      <c r="A99" s="137"/>
      <c r="B99" s="32"/>
      <c r="C99" s="32"/>
      <c r="D99" s="138"/>
      <c r="E99"/>
      <c r="F99"/>
      <c r="G99"/>
      <c r="H99"/>
      <c r="I99"/>
      <c r="J99" s="125"/>
      <c r="K99" s="125"/>
      <c r="L99" s="111"/>
      <c r="M99" s="111"/>
      <c r="N99" s="111"/>
      <c r="O99" s="111"/>
    </row>
    <row r="100" spans="1:23" s="76" customFormat="1" ht="22.2" customHeight="1" x14ac:dyDescent="0.25">
      <c r="A100" s="137"/>
      <c r="B100" s="32"/>
      <c r="C100" s="32"/>
      <c r="D100" s="138"/>
      <c r="E100"/>
      <c r="F100"/>
      <c r="G100"/>
      <c r="H100"/>
      <c r="I100"/>
      <c r="J100" s="125"/>
      <c r="K100" s="125"/>
      <c r="L100" s="33"/>
      <c r="M100" s="111"/>
      <c r="N100" s="111"/>
    </row>
    <row r="101" spans="1:23" ht="22.2" customHeight="1" x14ac:dyDescent="0.25">
      <c r="A101" s="137"/>
      <c r="B101" s="32"/>
      <c r="C101" s="32"/>
      <c r="D101" s="138"/>
      <c r="E101"/>
      <c r="F101"/>
      <c r="G101"/>
      <c r="H101"/>
      <c r="I101"/>
      <c r="J101" s="125"/>
      <c r="K101" s="125"/>
    </row>
    <row r="102" spans="1:23" ht="22.2" customHeight="1" x14ac:dyDescent="0.25">
      <c r="A102" s="137"/>
      <c r="B102" s="32"/>
      <c r="C102" s="32"/>
      <c r="D102" s="138"/>
      <c r="E102"/>
      <c r="F102" s="120"/>
      <c r="G102"/>
      <c r="H102"/>
      <c r="I102"/>
      <c r="J102" s="130"/>
      <c r="K102" s="126"/>
      <c r="O102" s="26"/>
      <c r="P102" s="76"/>
      <c r="Q102" s="76"/>
      <c r="R102" s="76"/>
      <c r="S102" s="76"/>
      <c r="T102" s="76"/>
      <c r="U102" s="76"/>
      <c r="V102" s="76"/>
      <c r="W102" s="76"/>
    </row>
    <row r="103" spans="1:23" s="76" customFormat="1" ht="22.2" customHeight="1" x14ac:dyDescent="0.25">
      <c r="A103" s="137"/>
      <c r="B103" s="32"/>
      <c r="C103" s="32"/>
      <c r="D103" s="138"/>
      <c r="E103"/>
      <c r="F103"/>
      <c r="G103"/>
      <c r="H103"/>
      <c r="I103"/>
      <c r="J103" s="125"/>
      <c r="K103" s="125"/>
      <c r="L103" s="33"/>
      <c r="M103" s="111"/>
      <c r="N103" s="111"/>
    </row>
    <row r="104" spans="1:23" ht="22.2" customHeight="1" x14ac:dyDescent="0.25">
      <c r="A104" s="137"/>
      <c r="B104" s="32"/>
      <c r="C104" s="32"/>
      <c r="D104" s="138"/>
      <c r="E104"/>
      <c r="F104"/>
      <c r="G104"/>
      <c r="H104"/>
      <c r="I104"/>
      <c r="J104" s="125"/>
      <c r="K104" s="125"/>
    </row>
    <row r="105" spans="1:23" ht="22.2" customHeight="1" x14ac:dyDescent="0.25">
      <c r="A105" s="137"/>
      <c r="B105" s="32"/>
      <c r="C105" s="32"/>
      <c r="D105" s="138"/>
      <c r="E105"/>
      <c r="F105"/>
      <c r="G105"/>
      <c r="H105"/>
      <c r="I105"/>
      <c r="J105" s="125"/>
      <c r="K105" s="125"/>
    </row>
    <row r="106" spans="1:23" ht="22.2" customHeight="1" x14ac:dyDescent="0.25">
      <c r="A106" s="137"/>
      <c r="B106" s="32"/>
      <c r="C106" s="32"/>
      <c r="D106" s="138"/>
      <c r="E106"/>
      <c r="F106"/>
      <c r="G106"/>
      <c r="H106"/>
      <c r="I106"/>
      <c r="J106" s="125"/>
      <c r="K106" s="125"/>
    </row>
    <row r="107" spans="1:23" ht="22.2" customHeight="1" x14ac:dyDescent="0.25">
      <c r="A107" s="137"/>
      <c r="B107" s="32"/>
      <c r="C107" s="32"/>
      <c r="D107" s="138"/>
      <c r="E107"/>
      <c r="F107"/>
      <c r="G107"/>
      <c r="H107"/>
      <c r="I107"/>
      <c r="J107" s="125"/>
      <c r="K107" s="125"/>
    </row>
    <row r="108" spans="1:23" ht="22.2" customHeight="1" x14ac:dyDescent="0.25">
      <c r="A108" s="137"/>
      <c r="B108" s="32"/>
      <c r="C108" s="32"/>
      <c r="D108" s="138"/>
      <c r="E108"/>
      <c r="F108"/>
      <c r="G108"/>
      <c r="H108"/>
      <c r="I108"/>
      <c r="J108" s="125"/>
      <c r="K108" s="125"/>
    </row>
    <row r="109" spans="1:23" ht="22.2" customHeight="1" x14ac:dyDescent="0.25">
      <c r="A109" s="137"/>
      <c r="B109" s="32"/>
      <c r="C109" s="32"/>
      <c r="D109" s="138"/>
      <c r="E109"/>
      <c r="F109"/>
      <c r="G109"/>
      <c r="H109"/>
      <c r="I109"/>
      <c r="J109" s="125"/>
      <c r="K109" s="125"/>
    </row>
    <row r="110" spans="1:23" ht="22.2" customHeight="1" x14ac:dyDescent="0.25">
      <c r="A110" s="137"/>
      <c r="B110" s="32"/>
      <c r="C110" s="32"/>
      <c r="D110" s="138"/>
      <c r="E110"/>
      <c r="F110"/>
      <c r="G110"/>
      <c r="H110"/>
      <c r="I110"/>
      <c r="J110" s="125"/>
      <c r="K110" s="125"/>
    </row>
    <row r="111" spans="1:23" ht="22.2" customHeight="1" x14ac:dyDescent="0.25">
      <c r="A111" s="137"/>
      <c r="B111" s="32"/>
      <c r="C111" s="32"/>
      <c r="D111" s="138"/>
      <c r="E111"/>
      <c r="F111"/>
      <c r="G111"/>
      <c r="H111"/>
      <c r="I111"/>
      <c r="J111" s="125"/>
      <c r="K111" s="125"/>
    </row>
    <row r="112" spans="1:23" ht="22.2" customHeight="1" x14ac:dyDescent="0.25">
      <c r="A112" s="137"/>
      <c r="B112" s="32"/>
      <c r="C112" s="32"/>
      <c r="D112" s="138"/>
      <c r="E112"/>
      <c r="F112"/>
      <c r="G112"/>
      <c r="H112"/>
      <c r="I112"/>
      <c r="J112" s="125"/>
      <c r="K112" s="125"/>
    </row>
    <row r="113" spans="1:11" ht="22.2" customHeight="1" x14ac:dyDescent="0.25">
      <c r="A113" s="137"/>
      <c r="B113" s="32"/>
      <c r="C113" s="32"/>
      <c r="D113" s="138"/>
      <c r="E113"/>
      <c r="F113"/>
      <c r="G113"/>
      <c r="H113"/>
      <c r="I113"/>
      <c r="J113" s="125"/>
      <c r="K113" s="125"/>
    </row>
    <row r="114" spans="1:11" ht="22.2" customHeight="1" x14ac:dyDescent="0.25">
      <c r="A114" s="137"/>
      <c r="B114" s="32"/>
      <c r="C114" s="32"/>
      <c r="D114" s="138"/>
      <c r="E114"/>
      <c r="F114"/>
      <c r="G114"/>
      <c r="H114"/>
      <c r="I114"/>
      <c r="J114" s="125"/>
      <c r="K114" s="125"/>
    </row>
    <row r="115" spans="1:11" ht="22.2" customHeight="1" x14ac:dyDescent="0.25">
      <c r="A115" s="137"/>
      <c r="B115" s="32"/>
      <c r="C115" s="32"/>
      <c r="D115" s="138"/>
      <c r="E115"/>
      <c r="F115"/>
      <c r="G115"/>
      <c r="H115"/>
      <c r="I115"/>
      <c r="J115" s="125"/>
      <c r="K115" s="125"/>
    </row>
    <row r="116" spans="1:11" ht="22.2" customHeight="1" x14ac:dyDescent="0.25">
      <c r="A116" s="26"/>
      <c r="B116" s="32"/>
      <c r="C116" s="32"/>
      <c r="D116" s="131"/>
      <c r="E116"/>
      <c r="F116"/>
      <c r="G116"/>
      <c r="H116"/>
      <c r="I116"/>
      <c r="J116" s="125"/>
      <c r="K116" s="125"/>
    </row>
    <row r="117" spans="1:11" ht="22.2" customHeight="1" x14ac:dyDescent="0.25">
      <c r="A117" s="26"/>
      <c r="B117" s="32"/>
      <c r="C117" s="32"/>
      <c r="D117" s="131"/>
      <c r="E117"/>
      <c r="F117"/>
      <c r="G117"/>
      <c r="H117"/>
      <c r="I117"/>
      <c r="J117" s="125"/>
      <c r="K117" s="125"/>
    </row>
    <row r="118" spans="1:11" ht="22.2" customHeight="1" x14ac:dyDescent="0.25">
      <c r="A118" s="26"/>
      <c r="B118" s="32"/>
      <c r="C118" s="32"/>
      <c r="D118" s="131"/>
      <c r="E118"/>
      <c r="F118"/>
      <c r="G118"/>
      <c r="H118"/>
      <c r="I118"/>
      <c r="J118" s="125"/>
      <c r="K118" s="125"/>
    </row>
    <row r="119" spans="1:11" ht="22.2" customHeight="1" x14ac:dyDescent="0.25">
      <c r="A119" s="26"/>
      <c r="B119" s="32"/>
      <c r="C119" s="32"/>
      <c r="D119" s="131"/>
      <c r="E119"/>
      <c r="F119"/>
      <c r="G119"/>
      <c r="H119"/>
      <c r="I119"/>
      <c r="J119" s="125"/>
      <c r="K119" s="125"/>
    </row>
    <row r="120" spans="1:11" x14ac:dyDescent="0.25">
      <c r="A120" s="26"/>
      <c r="B120" s="32"/>
      <c r="C120" s="32"/>
      <c r="D120" s="131"/>
      <c r="E120"/>
      <c r="F120"/>
      <c r="G120"/>
      <c r="H120"/>
      <c r="I120"/>
      <c r="J120" s="125"/>
      <c r="K120" s="125"/>
    </row>
    <row r="121" spans="1:11" x14ac:dyDescent="0.25">
      <c r="A121" s="26"/>
      <c r="B121" s="32"/>
      <c r="C121" s="32"/>
      <c r="D121" s="131"/>
      <c r="E121"/>
      <c r="F121"/>
      <c r="G121"/>
      <c r="H121"/>
      <c r="I121"/>
      <c r="J121" s="125"/>
      <c r="K121" s="125"/>
    </row>
    <row r="122" spans="1:11" x14ac:dyDescent="0.25">
      <c r="A122" s="26"/>
      <c r="B122" s="32"/>
      <c r="C122" s="32"/>
      <c r="D122" s="131"/>
      <c r="E122"/>
      <c r="F122"/>
      <c r="G122"/>
      <c r="H122"/>
      <c r="I122"/>
      <c r="J122" s="125"/>
      <c r="K122" s="125"/>
    </row>
    <row r="123" spans="1:11" x14ac:dyDescent="0.25">
      <c r="A123" s="26"/>
      <c r="B123" s="32"/>
      <c r="C123" s="32"/>
      <c r="D123" s="131"/>
      <c r="E123"/>
      <c r="F123"/>
      <c r="G123"/>
      <c r="H123"/>
      <c r="I123"/>
      <c r="J123" s="125"/>
      <c r="K123" s="125"/>
    </row>
    <row r="124" spans="1:11" x14ac:dyDescent="0.25">
      <c r="A124" s="26"/>
      <c r="B124" s="32"/>
      <c r="C124" s="32"/>
      <c r="D124" s="131"/>
      <c r="E124"/>
      <c r="F124"/>
      <c r="G124"/>
      <c r="H124"/>
      <c r="I124"/>
      <c r="J124" s="125"/>
      <c r="K124" s="125"/>
    </row>
    <row r="125" spans="1:11" x14ac:dyDescent="0.25">
      <c r="A125" s="26"/>
      <c r="B125" s="32"/>
      <c r="C125" s="32"/>
      <c r="D125" s="131"/>
      <c r="E125"/>
      <c r="F125"/>
      <c r="G125"/>
      <c r="H125"/>
      <c r="I125"/>
      <c r="J125" s="125"/>
      <c r="K125" s="125"/>
    </row>
    <row r="126" spans="1:11" x14ac:dyDescent="0.25">
      <c r="A126" s="26"/>
      <c r="B126" s="32"/>
      <c r="C126" s="32"/>
      <c r="D126" s="131"/>
      <c r="E126"/>
      <c r="F126"/>
      <c r="G126"/>
      <c r="H126"/>
      <c r="I126"/>
      <c r="J126" s="125"/>
      <c r="K126" s="125"/>
    </row>
    <row r="127" spans="1:11" x14ac:dyDescent="0.25">
      <c r="A127" s="26"/>
      <c r="B127" s="32"/>
      <c r="C127" s="32"/>
      <c r="D127" s="131"/>
      <c r="E127"/>
      <c r="F127"/>
      <c r="G127"/>
      <c r="H127"/>
      <c r="I127"/>
      <c r="J127" s="125"/>
      <c r="K127" s="125"/>
    </row>
    <row r="128" spans="1:11" x14ac:dyDescent="0.25">
      <c r="A128" s="26"/>
      <c r="B128" s="32"/>
      <c r="C128" s="32"/>
      <c r="D128" s="131"/>
      <c r="E128"/>
      <c r="F128"/>
      <c r="G128"/>
      <c r="H128"/>
      <c r="I128"/>
      <c r="J128" s="125"/>
      <c r="K128" s="125"/>
    </row>
    <row r="129" spans="1:11" x14ac:dyDescent="0.25">
      <c r="A129" s="26"/>
      <c r="B129" s="32"/>
      <c r="C129" s="32"/>
      <c r="D129" s="131"/>
      <c r="E129"/>
      <c r="F129"/>
      <c r="G129"/>
      <c r="H129"/>
      <c r="I129"/>
      <c r="J129" s="125"/>
      <c r="K129" s="125"/>
    </row>
    <row r="130" spans="1:11" x14ac:dyDescent="0.25">
      <c r="A130" s="26"/>
      <c r="B130" s="32"/>
      <c r="C130" s="32"/>
      <c r="D130" s="131"/>
      <c r="E130"/>
      <c r="F130"/>
      <c r="G130"/>
      <c r="H130"/>
      <c r="I130"/>
      <c r="J130" s="125"/>
      <c r="K130" s="125"/>
    </row>
    <row r="131" spans="1:11" x14ac:dyDescent="0.25">
      <c r="A131" s="26"/>
      <c r="B131" s="32"/>
      <c r="C131" s="32"/>
      <c r="D131" s="131"/>
      <c r="E131"/>
      <c r="F131"/>
      <c r="G131"/>
      <c r="H131"/>
      <c r="I131"/>
      <c r="J131" s="125"/>
      <c r="K131" s="125"/>
    </row>
    <row r="132" spans="1:11" x14ac:dyDescent="0.25">
      <c r="A132" s="26"/>
      <c r="B132" s="32"/>
      <c r="C132" s="32"/>
      <c r="D132" s="131"/>
      <c r="E132"/>
      <c r="F132"/>
      <c r="G132"/>
      <c r="H132"/>
      <c r="I132"/>
      <c r="J132" s="125"/>
      <c r="K132" s="125"/>
    </row>
    <row r="133" spans="1:11" x14ac:dyDescent="0.25">
      <c r="A133" s="26"/>
      <c r="B133" s="32"/>
      <c r="C133" s="32"/>
      <c r="D133" s="131"/>
      <c r="E133"/>
      <c r="F133"/>
      <c r="G133"/>
      <c r="H133"/>
      <c r="I133"/>
      <c r="J133" s="125"/>
      <c r="K133" s="125"/>
    </row>
    <row r="134" spans="1:11" x14ac:dyDescent="0.25">
      <c r="A134" s="26"/>
      <c r="B134" s="32"/>
      <c r="C134" s="32"/>
      <c r="D134" s="131"/>
      <c r="E134"/>
      <c r="F134"/>
      <c r="G134"/>
      <c r="H134"/>
      <c r="I134"/>
      <c r="J134" s="125"/>
      <c r="K134" s="125"/>
    </row>
    <row r="135" spans="1:11" x14ac:dyDescent="0.25">
      <c r="A135" s="26"/>
      <c r="B135" s="32"/>
      <c r="C135" s="32"/>
      <c r="D135" s="131"/>
      <c r="E135"/>
      <c r="F135"/>
      <c r="G135"/>
      <c r="H135"/>
      <c r="I135"/>
      <c r="J135" s="125"/>
      <c r="K135" s="125"/>
    </row>
    <row r="136" spans="1:11" x14ac:dyDescent="0.25">
      <c r="A136" s="26"/>
      <c r="B136" s="32"/>
      <c r="C136" s="32"/>
      <c r="D136" s="131"/>
      <c r="E136"/>
      <c r="F136"/>
      <c r="G136"/>
      <c r="H136"/>
      <c r="I136"/>
      <c r="J136" s="125"/>
      <c r="K136" s="125"/>
    </row>
    <row r="137" spans="1:11" x14ac:dyDescent="0.25">
      <c r="A137" s="26"/>
      <c r="B137" s="32"/>
      <c r="C137" s="32"/>
      <c r="D137" s="131"/>
      <c r="E137"/>
      <c r="F137"/>
      <c r="G137"/>
      <c r="H137"/>
      <c r="I137"/>
      <c r="J137" s="125"/>
      <c r="K137" s="125"/>
    </row>
    <row r="138" spans="1:11" x14ac:dyDescent="0.25">
      <c r="A138" s="26"/>
      <c r="B138" s="32"/>
      <c r="C138" s="32"/>
      <c r="D138" s="131"/>
      <c r="E138"/>
      <c r="F138"/>
      <c r="G138"/>
      <c r="H138"/>
      <c r="I138"/>
      <c r="J138" s="125"/>
      <c r="K138" s="125"/>
    </row>
    <row r="139" spans="1:11" x14ac:dyDescent="0.25">
      <c r="A139" s="26"/>
      <c r="B139" s="32"/>
      <c r="C139" s="32"/>
      <c r="D139" s="131"/>
      <c r="E139"/>
      <c r="F139"/>
      <c r="G139"/>
      <c r="H139"/>
      <c r="I139"/>
      <c r="J139" s="125"/>
      <c r="K139" s="125"/>
    </row>
    <row r="140" spans="1:11" x14ac:dyDescent="0.25">
      <c r="A140" s="26"/>
      <c r="B140" s="32"/>
      <c r="C140" s="32"/>
      <c r="D140" s="131"/>
      <c r="E140"/>
      <c r="F140"/>
      <c r="G140"/>
      <c r="H140"/>
      <c r="I140"/>
      <c r="J140" s="125"/>
      <c r="K140" s="125"/>
    </row>
    <row r="141" spans="1:11" x14ac:dyDescent="0.25">
      <c r="A141" s="26"/>
      <c r="B141" s="32"/>
      <c r="C141" s="32"/>
      <c r="D141" s="131"/>
      <c r="E141"/>
      <c r="F141"/>
      <c r="G141"/>
      <c r="H141"/>
      <c r="I141"/>
      <c r="J141" s="125"/>
      <c r="K141" s="125"/>
    </row>
    <row r="142" spans="1:11" x14ac:dyDescent="0.25">
      <c r="A142" s="26"/>
      <c r="B142" s="32"/>
      <c r="C142" s="32"/>
      <c r="D142" s="131"/>
      <c r="E142"/>
      <c r="F142"/>
      <c r="G142"/>
      <c r="H142"/>
      <c r="I142"/>
      <c r="J142" s="125"/>
      <c r="K142" s="125"/>
    </row>
    <row r="143" spans="1:11" x14ac:dyDescent="0.25">
      <c r="A143" s="26"/>
      <c r="B143" s="32"/>
      <c r="C143" s="32"/>
      <c r="D143" s="131"/>
      <c r="E143"/>
      <c r="F143"/>
      <c r="G143"/>
      <c r="H143"/>
      <c r="I143"/>
      <c r="J143" s="125"/>
      <c r="K143" s="125"/>
    </row>
    <row r="144" spans="1:11" x14ac:dyDescent="0.25">
      <c r="A144" s="26"/>
      <c r="B144" s="32"/>
      <c r="C144" s="32"/>
      <c r="D144" s="131"/>
      <c r="E144"/>
      <c r="F144"/>
      <c r="G144"/>
      <c r="H144"/>
      <c r="I144"/>
      <c r="J144" s="125"/>
      <c r="K144" s="125"/>
    </row>
    <row r="145" spans="1:11" x14ac:dyDescent="0.25">
      <c r="A145" s="26"/>
      <c r="B145" s="32"/>
      <c r="C145" s="32"/>
      <c r="D145" s="131"/>
      <c r="E145"/>
      <c r="F145"/>
      <c r="G145"/>
      <c r="H145"/>
      <c r="I145"/>
      <c r="J145" s="125"/>
      <c r="K145" s="125"/>
    </row>
    <row r="146" spans="1:11" x14ac:dyDescent="0.25">
      <c r="A146" s="26"/>
      <c r="B146" s="32"/>
      <c r="C146" s="32"/>
      <c r="D146" s="131"/>
      <c r="E146"/>
      <c r="F146"/>
      <c r="G146"/>
      <c r="H146"/>
      <c r="I146"/>
      <c r="J146" s="125"/>
      <c r="K146" s="125"/>
    </row>
    <row r="147" spans="1:11" x14ac:dyDescent="0.25">
      <c r="A147" s="26"/>
      <c r="B147" s="32"/>
      <c r="C147" s="32"/>
      <c r="D147" s="131"/>
      <c r="E147"/>
      <c r="F147"/>
      <c r="G147"/>
      <c r="H147"/>
      <c r="I147"/>
      <c r="J147" s="125"/>
      <c r="K147" s="125"/>
    </row>
    <row r="148" spans="1:11" x14ac:dyDescent="0.25">
      <c r="A148" s="26"/>
      <c r="B148" s="32"/>
      <c r="C148" s="32"/>
      <c r="D148" s="131"/>
      <c r="E148"/>
      <c r="F148"/>
      <c r="G148"/>
      <c r="H148"/>
      <c r="I148"/>
      <c r="J148" s="125"/>
      <c r="K148" s="125"/>
    </row>
    <row r="149" spans="1:11" x14ac:dyDescent="0.25">
      <c r="A149" s="26"/>
      <c r="B149" s="32"/>
      <c r="C149" s="32"/>
      <c r="D149" s="131"/>
      <c r="E149"/>
      <c r="F149"/>
      <c r="G149"/>
      <c r="H149"/>
      <c r="I149"/>
      <c r="J149" s="125"/>
      <c r="K149" s="125"/>
    </row>
    <row r="150" spans="1:11" x14ac:dyDescent="0.25">
      <c r="A150" s="26"/>
      <c r="B150" s="32"/>
      <c r="C150" s="32"/>
      <c r="D150" s="131"/>
      <c r="E150"/>
      <c r="F150"/>
      <c r="G150"/>
      <c r="H150"/>
      <c r="I150"/>
      <c r="J150" s="125"/>
      <c r="K150" s="125"/>
    </row>
    <row r="151" spans="1:11" x14ac:dyDescent="0.25">
      <c r="A151" s="26"/>
      <c r="B151" s="32"/>
      <c r="C151" s="32"/>
      <c r="D151" s="131"/>
      <c r="E151"/>
      <c r="F151"/>
      <c r="G151"/>
      <c r="H151"/>
      <c r="I151"/>
      <c r="J151" s="125"/>
      <c r="K151" s="125"/>
    </row>
    <row r="152" spans="1:11" x14ac:dyDescent="0.25">
      <c r="A152" s="26"/>
      <c r="B152" s="32"/>
      <c r="C152" s="32"/>
      <c r="D152" s="131"/>
      <c r="E152"/>
      <c r="F152"/>
      <c r="G152"/>
      <c r="H152"/>
      <c r="I152"/>
      <c r="J152" s="125"/>
      <c r="K152" s="125"/>
    </row>
    <row r="153" spans="1:11" x14ac:dyDescent="0.25">
      <c r="A153" s="26"/>
      <c r="B153" s="32"/>
      <c r="C153" s="32"/>
      <c r="D153" s="131"/>
      <c r="E153"/>
      <c r="F153"/>
      <c r="G153"/>
      <c r="H153"/>
      <c r="I153"/>
      <c r="J153" s="125"/>
      <c r="K153" s="125"/>
    </row>
    <row r="154" spans="1:11" x14ac:dyDescent="0.25">
      <c r="A154" s="26"/>
      <c r="B154" s="32"/>
      <c r="C154" s="32"/>
      <c r="D154" s="131"/>
      <c r="E154"/>
      <c r="F154"/>
      <c r="G154"/>
      <c r="H154"/>
      <c r="I154"/>
      <c r="J154" s="125"/>
      <c r="K154" s="125"/>
    </row>
    <row r="155" spans="1:11" x14ac:dyDescent="0.25">
      <c r="A155" s="26"/>
      <c r="B155" s="32"/>
      <c r="C155" s="32"/>
      <c r="D155" s="131"/>
      <c r="E155"/>
      <c r="F155"/>
      <c r="G155"/>
      <c r="H155"/>
      <c r="I155"/>
      <c r="J155" s="125"/>
      <c r="K155" s="125"/>
    </row>
    <row r="156" spans="1:11" x14ac:dyDescent="0.25">
      <c r="A156" s="26"/>
      <c r="B156" s="32"/>
      <c r="C156" s="32"/>
      <c r="D156" s="131"/>
      <c r="E156"/>
      <c r="F156"/>
      <c r="G156"/>
      <c r="H156"/>
      <c r="I156"/>
      <c r="J156" s="125"/>
      <c r="K156" s="125"/>
    </row>
    <row r="157" spans="1:11" x14ac:dyDescent="0.25">
      <c r="A157" s="26"/>
      <c r="B157" s="32"/>
      <c r="C157" s="32"/>
      <c r="D157" s="131"/>
      <c r="E157"/>
      <c r="F157"/>
      <c r="G157"/>
      <c r="H157"/>
      <c r="I157"/>
      <c r="J157" s="125"/>
      <c r="K157" s="125"/>
    </row>
    <row r="158" spans="1:11" x14ac:dyDescent="0.25">
      <c r="A158" s="26"/>
      <c r="B158" s="32"/>
      <c r="C158" s="32"/>
      <c r="D158" s="131"/>
      <c r="E158"/>
      <c r="F158"/>
      <c r="G158"/>
      <c r="H158"/>
      <c r="I158"/>
      <c r="J158" s="125"/>
      <c r="K158" s="125"/>
    </row>
    <row r="159" spans="1:11" x14ac:dyDescent="0.25">
      <c r="A159" s="26"/>
      <c r="B159" s="32"/>
      <c r="C159" s="32"/>
      <c r="D159" s="131"/>
      <c r="E159"/>
      <c r="F159"/>
      <c r="G159"/>
      <c r="H159"/>
      <c r="I159"/>
      <c r="J159" s="125"/>
      <c r="K159" s="125"/>
    </row>
    <row r="160" spans="1:11" x14ac:dyDescent="0.25">
      <c r="A160" s="26"/>
      <c r="B160" s="32"/>
      <c r="C160" s="32"/>
      <c r="D160" s="131"/>
      <c r="E160"/>
      <c r="F160"/>
      <c r="G160"/>
      <c r="H160"/>
      <c r="I160"/>
      <c r="J160" s="125"/>
      <c r="K160" s="125"/>
    </row>
    <row r="161" spans="1:11" x14ac:dyDescent="0.25">
      <c r="A161" s="26"/>
      <c r="B161" s="32"/>
      <c r="C161" s="32"/>
      <c r="D161" s="131"/>
      <c r="E161"/>
      <c r="F161"/>
      <c r="G161"/>
      <c r="H161"/>
      <c r="I161"/>
      <c r="J161" s="125"/>
      <c r="K161" s="125"/>
    </row>
    <row r="162" spans="1:11" x14ac:dyDescent="0.25">
      <c r="A162" s="26"/>
      <c r="B162" s="32"/>
      <c r="C162" s="32"/>
      <c r="D162" s="131"/>
      <c r="E162"/>
      <c r="F162"/>
      <c r="G162"/>
      <c r="H162"/>
      <c r="I162"/>
      <c r="J162" s="125"/>
      <c r="K162" s="125"/>
    </row>
    <row r="163" spans="1:11" x14ac:dyDescent="0.25">
      <c r="A163" s="26"/>
      <c r="B163" s="32"/>
      <c r="C163" s="32"/>
      <c r="D163" s="131"/>
      <c r="E163"/>
      <c r="F163"/>
      <c r="G163"/>
      <c r="H163"/>
      <c r="I163"/>
      <c r="J163" s="125"/>
      <c r="K163" s="125"/>
    </row>
    <row r="164" spans="1:11" x14ac:dyDescent="0.25">
      <c r="A164" s="26"/>
      <c r="B164" s="32"/>
      <c r="C164" s="32"/>
      <c r="D164" s="131"/>
      <c r="E164"/>
      <c r="F164"/>
      <c r="G164"/>
      <c r="H164"/>
      <c r="I164"/>
      <c r="J164" s="125"/>
      <c r="K164" s="125"/>
    </row>
    <row r="165" spans="1:11" x14ac:dyDescent="0.25">
      <c r="A165" s="26"/>
      <c r="B165" s="32"/>
      <c r="C165" s="32"/>
      <c r="D165" s="131"/>
      <c r="E165"/>
      <c r="F165"/>
      <c r="G165"/>
      <c r="H165"/>
      <c r="I165"/>
      <c r="J165" s="125"/>
      <c r="K165" s="125"/>
    </row>
    <row r="166" spans="1:11" x14ac:dyDescent="0.25">
      <c r="A166" s="26"/>
      <c r="B166" s="32"/>
      <c r="C166" s="32"/>
      <c r="D166" s="131"/>
      <c r="E166"/>
      <c r="F166"/>
      <c r="G166"/>
      <c r="H166"/>
      <c r="I166"/>
      <c r="J166" s="125"/>
      <c r="K166" s="125"/>
    </row>
    <row r="167" spans="1:11" x14ac:dyDescent="0.25">
      <c r="A167" s="26"/>
      <c r="B167" s="32"/>
      <c r="C167" s="32"/>
      <c r="D167" s="131"/>
      <c r="E167"/>
      <c r="F167"/>
      <c r="G167"/>
      <c r="H167"/>
      <c r="I167"/>
      <c r="J167" s="125"/>
      <c r="K167" s="125"/>
    </row>
    <row r="168" spans="1:11" x14ac:dyDescent="0.25">
      <c r="A168" s="26"/>
      <c r="B168" s="32"/>
      <c r="C168" s="32"/>
      <c r="D168" s="131"/>
      <c r="E168"/>
      <c r="F168"/>
      <c r="G168"/>
      <c r="H168"/>
      <c r="I168"/>
      <c r="J168" s="125"/>
      <c r="K168" s="125"/>
    </row>
    <row r="169" spans="1:11" x14ac:dyDescent="0.25">
      <c r="A169" s="26"/>
      <c r="B169" s="32"/>
      <c r="C169" s="32"/>
      <c r="D169" s="131"/>
      <c r="E169"/>
      <c r="F169"/>
      <c r="G169"/>
      <c r="H169"/>
      <c r="I169"/>
      <c r="J169" s="125"/>
      <c r="K169" s="125"/>
    </row>
    <row r="170" spans="1:11" x14ac:dyDescent="0.25">
      <c r="A170" s="26"/>
      <c r="B170" s="32"/>
      <c r="C170" s="32"/>
      <c r="D170" s="131"/>
      <c r="E170"/>
      <c r="F170"/>
      <c r="G170"/>
      <c r="H170"/>
      <c r="I170"/>
      <c r="J170" s="125"/>
      <c r="K170" s="125"/>
    </row>
    <row r="171" spans="1:11" x14ac:dyDescent="0.25">
      <c r="A171" s="26"/>
      <c r="B171" s="32"/>
      <c r="C171" s="32"/>
      <c r="D171" s="131"/>
      <c r="E171"/>
      <c r="F171"/>
      <c r="G171"/>
      <c r="H171"/>
      <c r="I171"/>
      <c r="J171" s="125"/>
      <c r="K171" s="125"/>
    </row>
    <row r="172" spans="1:11" x14ac:dyDescent="0.25">
      <c r="A172" s="26"/>
      <c r="B172" s="32"/>
      <c r="C172" s="32"/>
      <c r="D172" s="131"/>
      <c r="E172"/>
      <c r="F172"/>
      <c r="G172"/>
      <c r="H172"/>
      <c r="I172"/>
      <c r="J172" s="125"/>
      <c r="K172" s="125"/>
    </row>
    <row r="173" spans="1:11" x14ac:dyDescent="0.25">
      <c r="A173" s="26"/>
      <c r="B173" s="32"/>
      <c r="C173" s="32"/>
      <c r="D173" s="131"/>
      <c r="E173"/>
      <c r="F173"/>
      <c r="G173"/>
      <c r="H173"/>
      <c r="I173"/>
      <c r="J173" s="125"/>
      <c r="K173" s="125"/>
    </row>
    <row r="174" spans="1:11" x14ac:dyDescent="0.25">
      <c r="A174" s="26"/>
      <c r="B174" s="32"/>
      <c r="C174" s="32"/>
      <c r="D174" s="131"/>
      <c r="E174"/>
      <c r="F174"/>
      <c r="G174"/>
      <c r="H174"/>
      <c r="I174"/>
      <c r="J174" s="125"/>
      <c r="K174" s="125"/>
    </row>
    <row r="175" spans="1:11" x14ac:dyDescent="0.25">
      <c r="A175" s="26"/>
      <c r="B175" s="32"/>
      <c r="C175" s="32"/>
      <c r="D175" s="131"/>
      <c r="E175"/>
      <c r="F175"/>
      <c r="G175"/>
      <c r="H175"/>
      <c r="I175"/>
      <c r="J175" s="125"/>
      <c r="K175" s="125"/>
    </row>
    <row r="176" spans="1:11" x14ac:dyDescent="0.25">
      <c r="A176" s="26"/>
      <c r="B176" s="32"/>
      <c r="C176" s="32"/>
      <c r="D176" s="131"/>
      <c r="E176"/>
      <c r="F176"/>
      <c r="G176"/>
      <c r="H176"/>
      <c r="I176"/>
      <c r="J176" s="125"/>
      <c r="K176" s="125"/>
    </row>
    <row r="177" spans="1:11" x14ac:dyDescent="0.25">
      <c r="A177" s="26"/>
      <c r="B177" s="32"/>
      <c r="C177" s="32"/>
      <c r="D177" s="131"/>
      <c r="E177"/>
      <c r="F177"/>
      <c r="G177"/>
      <c r="H177"/>
      <c r="I177"/>
      <c r="J177" s="125"/>
      <c r="K177" s="125"/>
    </row>
    <row r="178" spans="1:11" x14ac:dyDescent="0.25">
      <c r="A178" s="26"/>
      <c r="B178" s="32"/>
      <c r="C178" s="32"/>
      <c r="D178" s="131"/>
      <c r="E178"/>
      <c r="F178"/>
      <c r="G178"/>
      <c r="H178"/>
      <c r="I178"/>
      <c r="J178" s="125"/>
      <c r="K178" s="125"/>
    </row>
    <row r="179" spans="1:11" x14ac:dyDescent="0.25">
      <c r="A179" s="26"/>
      <c r="B179" s="32"/>
      <c r="C179" s="32"/>
      <c r="D179" s="131"/>
      <c r="E179"/>
      <c r="F179"/>
      <c r="G179"/>
      <c r="H179"/>
      <c r="I179"/>
      <c r="J179" s="125"/>
      <c r="K179" s="125"/>
    </row>
    <row r="180" spans="1:11" x14ac:dyDescent="0.25">
      <c r="A180" s="26"/>
      <c r="B180" s="32"/>
      <c r="C180" s="32"/>
      <c r="D180" s="131"/>
      <c r="E180"/>
      <c r="F180"/>
      <c r="G180"/>
      <c r="H180"/>
      <c r="I180"/>
      <c r="J180" s="125"/>
      <c r="K180" s="125"/>
    </row>
    <row r="181" spans="1:11" x14ac:dyDescent="0.25">
      <c r="A181" s="26"/>
      <c r="B181" s="32"/>
      <c r="C181" s="32"/>
      <c r="D181" s="131"/>
      <c r="E181"/>
      <c r="F181"/>
      <c r="G181"/>
      <c r="H181"/>
      <c r="I181"/>
      <c r="J181" s="125"/>
      <c r="K181" s="125"/>
    </row>
    <row r="182" spans="1:11" x14ac:dyDescent="0.25">
      <c r="A182" s="26"/>
      <c r="B182" s="32"/>
      <c r="C182" s="32"/>
      <c r="D182" s="131"/>
      <c r="E182"/>
      <c r="F182"/>
      <c r="G182"/>
      <c r="H182"/>
      <c r="I182"/>
      <c r="J182" s="125"/>
      <c r="K182" s="125"/>
    </row>
    <row r="183" spans="1:11" x14ac:dyDescent="0.25">
      <c r="A183" s="26"/>
      <c r="B183" s="32"/>
      <c r="C183" s="32"/>
      <c r="D183" s="131"/>
      <c r="E183"/>
      <c r="F183"/>
      <c r="G183"/>
      <c r="H183"/>
      <c r="I183"/>
      <c r="J183" s="125"/>
      <c r="K183" s="125"/>
    </row>
    <row r="184" spans="1:11" x14ac:dyDescent="0.25">
      <c r="A184" s="26"/>
      <c r="B184" s="32"/>
      <c r="C184" s="32"/>
      <c r="D184" s="131"/>
      <c r="E184"/>
      <c r="F184"/>
      <c r="G184"/>
      <c r="H184"/>
      <c r="I184"/>
      <c r="J184" s="125"/>
      <c r="K184" s="125"/>
    </row>
    <row r="185" spans="1:11" x14ac:dyDescent="0.25">
      <c r="A185" s="26"/>
      <c r="B185" s="32"/>
      <c r="C185" s="32"/>
      <c r="D185" s="131"/>
      <c r="E185"/>
      <c r="F185"/>
      <c r="G185"/>
      <c r="H185"/>
      <c r="I185"/>
      <c r="J185" s="125"/>
      <c r="K185" s="125"/>
    </row>
    <row r="186" spans="1:11" x14ac:dyDescent="0.25">
      <c r="A186" s="26"/>
      <c r="B186" s="32"/>
      <c r="C186" s="32"/>
      <c r="D186" s="131"/>
      <c r="E186"/>
      <c r="F186"/>
      <c r="G186"/>
      <c r="H186"/>
      <c r="I186"/>
      <c r="J186" s="125"/>
      <c r="K186" s="125"/>
    </row>
    <row r="187" spans="1:11" x14ac:dyDescent="0.25">
      <c r="A187" s="26"/>
      <c r="B187" s="32"/>
      <c r="C187" s="32"/>
      <c r="D187" s="131"/>
      <c r="E187"/>
      <c r="F187"/>
      <c r="G187"/>
      <c r="H187"/>
      <c r="I187"/>
      <c r="J187" s="125"/>
      <c r="K187" s="125"/>
    </row>
    <row r="188" spans="1:11" x14ac:dyDescent="0.25">
      <c r="A188" s="26"/>
      <c r="B188" s="32"/>
      <c r="C188" s="32"/>
      <c r="D188" s="131"/>
      <c r="E188"/>
      <c r="F188"/>
      <c r="G188"/>
      <c r="H188"/>
      <c r="I188"/>
      <c r="J188" s="125"/>
      <c r="K188" s="125"/>
    </row>
    <row r="189" spans="1:11" x14ac:dyDescent="0.25">
      <c r="A189" s="26"/>
      <c r="B189" s="32"/>
      <c r="C189" s="32"/>
      <c r="D189" s="131"/>
      <c r="E189"/>
      <c r="F189"/>
      <c r="G189"/>
      <c r="H189"/>
      <c r="I189"/>
      <c r="J189" s="125"/>
      <c r="K189" s="125"/>
    </row>
    <row r="190" spans="1:11" x14ac:dyDescent="0.25">
      <c r="A190" s="26"/>
      <c r="B190" s="32"/>
      <c r="C190" s="32"/>
      <c r="D190" s="131"/>
      <c r="E190"/>
      <c r="F190"/>
      <c r="G190"/>
      <c r="H190"/>
      <c r="I190"/>
      <c r="J190" s="125"/>
      <c r="K190" s="125"/>
    </row>
    <row r="191" spans="1:11" x14ac:dyDescent="0.25">
      <c r="A191" s="26"/>
      <c r="B191" s="32"/>
      <c r="C191" s="32"/>
      <c r="D191" s="131"/>
      <c r="E191" s="125"/>
      <c r="F191" s="125"/>
      <c r="G191" s="125"/>
      <c r="H191" s="125"/>
      <c r="I191" s="125"/>
      <c r="J191" s="125"/>
      <c r="K191" s="125"/>
    </row>
    <row r="192" spans="1:11" x14ac:dyDescent="0.25">
      <c r="A192" s="26"/>
      <c r="B192" s="32"/>
      <c r="C192" s="32"/>
      <c r="D192" s="131"/>
      <c r="E192" s="125"/>
      <c r="F192" s="125"/>
      <c r="G192" s="125"/>
      <c r="H192" s="125"/>
      <c r="I192" s="125"/>
      <c r="J192" s="125"/>
      <c r="K192" s="125"/>
    </row>
    <row r="193" spans="1:11" x14ac:dyDescent="0.25">
      <c r="A193" s="26"/>
      <c r="B193" s="32"/>
      <c r="C193" s="32"/>
      <c r="D193" s="131"/>
      <c r="E193" s="125"/>
      <c r="F193" s="125"/>
      <c r="G193" s="125"/>
      <c r="H193" s="125"/>
      <c r="I193" s="125"/>
      <c r="J193" s="125"/>
      <c r="K193" s="125"/>
    </row>
    <row r="194" spans="1:11" x14ac:dyDescent="0.25">
      <c r="A194" s="26"/>
      <c r="B194" s="32"/>
      <c r="C194" s="32"/>
      <c r="D194" s="131"/>
      <c r="E194" s="125"/>
      <c r="F194" s="125"/>
      <c r="G194" s="125"/>
      <c r="H194" s="125"/>
      <c r="I194" s="125"/>
      <c r="J194" s="125"/>
      <c r="K194" s="125"/>
    </row>
    <row r="195" spans="1:11" x14ac:dyDescent="0.25">
      <c r="A195" s="26"/>
      <c r="B195" s="32"/>
      <c r="C195" s="32"/>
      <c r="D195" s="131"/>
      <c r="E195" s="125"/>
      <c r="F195" s="125"/>
      <c r="G195" s="125"/>
      <c r="H195" s="125"/>
      <c r="I195" s="125"/>
      <c r="J195" s="125"/>
      <c r="K195" s="125"/>
    </row>
    <row r="196" spans="1:11" x14ac:dyDescent="0.25">
      <c r="A196" s="26"/>
      <c r="B196" s="32"/>
      <c r="C196" s="32"/>
      <c r="D196" s="131"/>
      <c r="E196" s="125"/>
      <c r="F196" s="125"/>
      <c r="G196" s="125"/>
      <c r="H196" s="125"/>
      <c r="I196" s="125"/>
      <c r="J196" s="125"/>
      <c r="K196" s="125"/>
    </row>
    <row r="197" spans="1:11" x14ac:dyDescent="0.25">
      <c r="A197" s="26"/>
      <c r="B197" s="32"/>
      <c r="C197" s="32"/>
      <c r="D197" s="131"/>
      <c r="E197" s="125"/>
      <c r="F197" s="125"/>
      <c r="G197" s="125"/>
      <c r="H197" s="125"/>
      <c r="I197" s="125"/>
      <c r="J197" s="125"/>
      <c r="K197" s="125"/>
    </row>
    <row r="198" spans="1:11" x14ac:dyDescent="0.25">
      <c r="A198" s="26"/>
      <c r="B198" s="32"/>
      <c r="C198" s="32"/>
      <c r="D198" s="131"/>
      <c r="E198" s="125"/>
      <c r="F198" s="125"/>
      <c r="G198" s="125"/>
      <c r="H198" s="125"/>
      <c r="I198" s="125"/>
      <c r="J198" s="125"/>
      <c r="K198" s="125"/>
    </row>
    <row r="199" spans="1:11" x14ac:dyDescent="0.25">
      <c r="A199" s="26"/>
      <c r="B199" s="32"/>
      <c r="C199" s="32"/>
      <c r="D199" s="131"/>
      <c r="E199" s="125"/>
      <c r="F199" s="125"/>
      <c r="G199" s="125"/>
      <c r="H199" s="125"/>
      <c r="I199" s="125"/>
      <c r="J199" s="125"/>
      <c r="K199" s="125"/>
    </row>
    <row r="200" spans="1:11" x14ac:dyDescent="0.25">
      <c r="A200" s="26"/>
      <c r="B200" s="32"/>
      <c r="C200" s="32"/>
      <c r="D200" s="131"/>
      <c r="E200" s="125"/>
      <c r="F200" s="125"/>
      <c r="G200" s="125"/>
      <c r="H200" s="125"/>
      <c r="I200" s="125"/>
      <c r="J200" s="125"/>
      <c r="K200" s="125"/>
    </row>
    <row r="201" spans="1:11" x14ac:dyDescent="0.25">
      <c r="A201" s="26"/>
      <c r="B201" s="32"/>
      <c r="C201" s="32"/>
      <c r="D201" s="131"/>
      <c r="E201" s="125"/>
      <c r="F201" s="125"/>
      <c r="G201" s="125"/>
      <c r="H201" s="125"/>
      <c r="I201" s="125"/>
      <c r="J201" s="125"/>
      <c r="K201" s="125"/>
    </row>
    <row r="202" spans="1:11" x14ac:dyDescent="0.25">
      <c r="A202" s="26"/>
      <c r="B202" s="32"/>
      <c r="C202" s="32"/>
      <c r="D202" s="131"/>
      <c r="E202" s="125"/>
      <c r="F202" s="125"/>
      <c r="G202" s="125"/>
      <c r="H202" s="125"/>
      <c r="I202" s="125"/>
      <c r="J202" s="125"/>
      <c r="K202" s="125"/>
    </row>
    <row r="203" spans="1:11" x14ac:dyDescent="0.25">
      <c r="A203" s="26"/>
      <c r="B203" s="32"/>
      <c r="C203" s="32"/>
      <c r="D203" s="131"/>
      <c r="E203" s="125"/>
      <c r="F203" s="125"/>
      <c r="G203" s="125"/>
      <c r="H203" s="125"/>
      <c r="I203" s="125"/>
      <c r="J203" s="125"/>
      <c r="K203" s="125"/>
    </row>
    <row r="204" spans="1:11" x14ac:dyDescent="0.25">
      <c r="A204" s="26"/>
      <c r="B204" s="32"/>
      <c r="C204" s="32"/>
      <c r="D204" s="131"/>
      <c r="E204" s="125"/>
      <c r="F204" s="125"/>
      <c r="G204" s="125"/>
      <c r="H204" s="125"/>
      <c r="I204" s="125"/>
      <c r="J204" s="125"/>
      <c r="K204" s="125"/>
    </row>
    <row r="205" spans="1:11" x14ac:dyDescent="0.25">
      <c r="A205" s="26"/>
      <c r="B205" s="32"/>
      <c r="C205" s="32"/>
      <c r="D205" s="131"/>
      <c r="E205" s="125"/>
      <c r="F205" s="125"/>
      <c r="G205" s="125"/>
      <c r="H205" s="125"/>
      <c r="I205" s="125"/>
      <c r="J205" s="125"/>
      <c r="K205" s="125"/>
    </row>
    <row r="206" spans="1:11" x14ac:dyDescent="0.25">
      <c r="A206" s="26"/>
      <c r="B206" s="32"/>
      <c r="C206" s="32"/>
      <c r="D206" s="131"/>
      <c r="E206" s="125"/>
      <c r="F206" s="125"/>
      <c r="G206" s="125"/>
      <c r="H206" s="125"/>
      <c r="I206" s="125"/>
      <c r="J206" s="125"/>
      <c r="K206" s="125"/>
    </row>
    <row r="207" spans="1:11" x14ac:dyDescent="0.25">
      <c r="A207" s="26"/>
      <c r="B207" s="32"/>
      <c r="C207" s="32"/>
      <c r="D207" s="131"/>
      <c r="E207" s="125"/>
      <c r="F207" s="125"/>
      <c r="G207" s="125"/>
      <c r="H207" s="125"/>
      <c r="I207" s="125"/>
      <c r="J207" s="125"/>
      <c r="K207" s="125"/>
    </row>
    <row r="208" spans="1:11" x14ac:dyDescent="0.25">
      <c r="A208" s="26"/>
      <c r="B208" s="32"/>
      <c r="C208" s="32"/>
      <c r="D208" s="131"/>
      <c r="E208" s="125"/>
      <c r="F208" s="125"/>
      <c r="G208" s="125"/>
      <c r="H208" s="125"/>
      <c r="I208" s="125"/>
      <c r="J208" s="125"/>
      <c r="K208" s="125"/>
    </row>
    <row r="209" spans="1:11" x14ac:dyDescent="0.25">
      <c r="A209" s="26"/>
      <c r="B209" s="32"/>
      <c r="C209" s="32"/>
      <c r="D209" s="131"/>
      <c r="E209" s="125"/>
      <c r="F209" s="125"/>
      <c r="G209" s="125"/>
      <c r="H209" s="125"/>
      <c r="I209" s="125"/>
      <c r="J209" s="125"/>
      <c r="K209" s="125"/>
    </row>
    <row r="210" spans="1:11" x14ac:dyDescent="0.25">
      <c r="A210" s="26"/>
      <c r="B210" s="32"/>
      <c r="C210" s="32"/>
      <c r="D210" s="131"/>
      <c r="E210" s="125"/>
      <c r="F210" s="125"/>
      <c r="G210" s="125"/>
      <c r="H210" s="125"/>
      <c r="I210" s="125"/>
      <c r="J210" s="125"/>
      <c r="K210" s="125"/>
    </row>
    <row r="211" spans="1:11" x14ac:dyDescent="0.25">
      <c r="A211" s="26"/>
      <c r="B211" s="32"/>
      <c r="C211" s="32"/>
      <c r="D211" s="131"/>
      <c r="E211" s="125"/>
      <c r="F211" s="125"/>
      <c r="G211" s="125"/>
      <c r="H211" s="125"/>
      <c r="I211" s="125"/>
      <c r="J211" s="125"/>
      <c r="K211" s="125"/>
    </row>
    <row r="212" spans="1:11" x14ac:dyDescent="0.25">
      <c r="A212" s="26"/>
      <c r="B212" s="32"/>
      <c r="C212" s="32"/>
      <c r="D212" s="131"/>
      <c r="E212" s="125"/>
      <c r="F212" s="125"/>
      <c r="G212" s="125"/>
      <c r="H212" s="125"/>
      <c r="I212" s="125"/>
      <c r="J212" s="125"/>
      <c r="K212" s="125"/>
    </row>
    <row r="213" spans="1:11" x14ac:dyDescent="0.25">
      <c r="A213" s="26"/>
      <c r="B213" s="32"/>
      <c r="C213" s="32"/>
      <c r="D213" s="131"/>
      <c r="E213" s="125"/>
      <c r="F213" s="125"/>
      <c r="G213" s="125"/>
      <c r="H213" s="125"/>
      <c r="I213" s="125"/>
      <c r="J213" s="125"/>
      <c r="K213" s="125"/>
    </row>
    <row r="214" spans="1:11" x14ac:dyDescent="0.25">
      <c r="A214" s="26"/>
      <c r="B214" s="32"/>
      <c r="C214" s="32"/>
      <c r="D214" s="131"/>
      <c r="E214" s="125"/>
      <c r="F214" s="125"/>
      <c r="G214" s="125"/>
      <c r="H214" s="125"/>
      <c r="I214" s="125"/>
      <c r="J214" s="125"/>
      <c r="K214" s="125"/>
    </row>
    <row r="215" spans="1:11" x14ac:dyDescent="0.25">
      <c r="A215" s="26"/>
      <c r="B215" s="32"/>
      <c r="C215" s="32"/>
      <c r="D215" s="131"/>
      <c r="E215" s="125"/>
      <c r="F215" s="125"/>
      <c r="G215" s="125"/>
      <c r="H215" s="125"/>
      <c r="I215" s="125"/>
      <c r="J215" s="125"/>
      <c r="K215" s="125"/>
    </row>
    <row r="216" spans="1:11" x14ac:dyDescent="0.25">
      <c r="A216" s="26"/>
      <c r="B216" s="32"/>
      <c r="C216" s="32"/>
      <c r="D216" s="131"/>
      <c r="E216" s="125"/>
      <c r="F216" s="125"/>
      <c r="G216" s="125"/>
      <c r="H216" s="125"/>
      <c r="I216" s="125"/>
      <c r="J216" s="125"/>
      <c r="K216" s="125"/>
    </row>
    <row r="217" spans="1:11" x14ac:dyDescent="0.25">
      <c r="A217" s="26"/>
      <c r="B217" s="32"/>
      <c r="C217" s="32"/>
      <c r="D217" s="131"/>
      <c r="E217" s="125"/>
      <c r="F217" s="125"/>
      <c r="G217" s="125"/>
      <c r="H217" s="125"/>
      <c r="I217" s="125"/>
      <c r="J217" s="125"/>
      <c r="K217" s="125"/>
    </row>
    <row r="218" spans="1:11" x14ac:dyDescent="0.25">
      <c r="A218" s="26"/>
      <c r="B218" s="32"/>
      <c r="C218" s="32"/>
      <c r="D218" s="131"/>
      <c r="E218" s="125"/>
      <c r="F218" s="125"/>
      <c r="G218" s="125"/>
      <c r="H218" s="125"/>
      <c r="I218" s="125"/>
      <c r="J218" s="125"/>
      <c r="K218" s="125"/>
    </row>
    <row r="219" spans="1:11" x14ac:dyDescent="0.25">
      <c r="A219" s="26"/>
      <c r="B219" s="32"/>
      <c r="C219" s="32"/>
      <c r="D219" s="131"/>
      <c r="E219" s="125"/>
      <c r="F219" s="125"/>
      <c r="G219" s="125"/>
      <c r="H219" s="125"/>
      <c r="I219" s="125"/>
      <c r="J219" s="125"/>
      <c r="K219" s="125"/>
    </row>
    <row r="220" spans="1:11" x14ac:dyDescent="0.25">
      <c r="A220" s="26"/>
      <c r="B220" s="32"/>
      <c r="C220" s="32"/>
      <c r="D220" s="131"/>
      <c r="E220" s="125"/>
      <c r="F220" s="125"/>
      <c r="G220" s="125"/>
      <c r="H220" s="125"/>
      <c r="I220" s="125"/>
      <c r="J220" s="125"/>
      <c r="K220" s="125"/>
    </row>
    <row r="221" spans="1:11" x14ac:dyDescent="0.25">
      <c r="A221" s="26"/>
      <c r="B221" s="32"/>
      <c r="C221" s="32"/>
      <c r="D221" s="131"/>
      <c r="E221" s="125"/>
      <c r="F221" s="125"/>
      <c r="G221" s="125"/>
      <c r="H221" s="125"/>
      <c r="I221" s="125"/>
      <c r="J221" s="125"/>
      <c r="K221" s="125"/>
    </row>
    <row r="222" spans="1:11" x14ac:dyDescent="0.25">
      <c r="A222" s="26"/>
      <c r="B222" s="32"/>
      <c r="C222" s="32"/>
      <c r="D222" s="131"/>
      <c r="E222" s="125"/>
      <c r="F222" s="125"/>
      <c r="G222" s="125"/>
      <c r="H222" s="125"/>
      <c r="I222" s="125"/>
      <c r="J222" s="125"/>
      <c r="K222" s="125"/>
    </row>
    <row r="223" spans="1:11" x14ac:dyDescent="0.25">
      <c r="A223" s="26"/>
      <c r="B223" s="32"/>
      <c r="C223" s="32"/>
      <c r="D223" s="131"/>
      <c r="E223" s="125"/>
      <c r="F223" s="125"/>
      <c r="G223" s="125"/>
      <c r="H223" s="125"/>
      <c r="I223" s="125"/>
      <c r="J223" s="125"/>
      <c r="K223" s="125"/>
    </row>
    <row r="224" spans="1:11" x14ac:dyDescent="0.25">
      <c r="A224" s="26"/>
      <c r="B224" s="32"/>
      <c r="C224" s="32"/>
      <c r="D224" s="131"/>
      <c r="E224" s="125"/>
      <c r="F224" s="125"/>
      <c r="G224" s="125"/>
      <c r="H224" s="125"/>
      <c r="I224" s="125"/>
      <c r="J224" s="125"/>
      <c r="K224" s="125"/>
    </row>
    <row r="225" spans="1:11" x14ac:dyDescent="0.25">
      <c r="A225" s="26"/>
      <c r="B225" s="32"/>
      <c r="C225" s="32"/>
      <c r="D225" s="131"/>
      <c r="E225" s="125"/>
      <c r="F225" s="125"/>
      <c r="G225" s="125"/>
      <c r="H225" s="125"/>
      <c r="I225" s="125"/>
      <c r="J225" s="125"/>
      <c r="K225" s="125"/>
    </row>
    <row r="226" spans="1:11" x14ac:dyDescent="0.25">
      <c r="A226" s="26"/>
      <c r="B226" s="32"/>
      <c r="C226" s="32"/>
      <c r="D226" s="131"/>
      <c r="E226" s="125"/>
      <c r="F226" s="125"/>
      <c r="G226" s="125"/>
      <c r="H226" s="125"/>
      <c r="I226" s="125"/>
      <c r="J226" s="125"/>
      <c r="K226" s="125"/>
    </row>
    <row r="227" spans="1:11" x14ac:dyDescent="0.25">
      <c r="A227" s="26"/>
      <c r="B227" s="32"/>
      <c r="C227" s="32"/>
      <c r="D227" s="131"/>
      <c r="E227" s="125"/>
      <c r="F227" s="125"/>
      <c r="G227" s="125"/>
      <c r="H227" s="125"/>
      <c r="I227" s="125"/>
      <c r="J227" s="125"/>
      <c r="K227" s="125"/>
    </row>
    <row r="228" spans="1:11" x14ac:dyDescent="0.25">
      <c r="A228" s="26"/>
      <c r="B228" s="32"/>
      <c r="C228" s="32"/>
      <c r="D228" s="131"/>
      <c r="E228" s="125"/>
      <c r="F228" s="125"/>
      <c r="G228" s="125"/>
      <c r="H228" s="125"/>
      <c r="I228" s="125"/>
      <c r="J228" s="125"/>
      <c r="K228" s="125"/>
    </row>
    <row r="229" spans="1:11" x14ac:dyDescent="0.25">
      <c r="A229" s="26"/>
      <c r="B229" s="32"/>
      <c r="C229" s="32"/>
      <c r="D229" s="131"/>
      <c r="E229" s="125"/>
      <c r="F229" s="125"/>
      <c r="G229" s="125"/>
      <c r="H229" s="125"/>
      <c r="I229" s="125"/>
      <c r="J229" s="125"/>
      <c r="K229" s="125"/>
    </row>
    <row r="230" spans="1:11" x14ac:dyDescent="0.25">
      <c r="A230" s="26"/>
      <c r="B230" s="32"/>
      <c r="C230" s="32"/>
      <c r="D230" s="131"/>
      <c r="E230" s="125"/>
      <c r="F230" s="125"/>
      <c r="G230" s="125"/>
      <c r="H230" s="125"/>
      <c r="I230" s="125"/>
      <c r="J230" s="125"/>
      <c r="K230" s="125"/>
    </row>
    <row r="231" spans="1:11" x14ac:dyDescent="0.25">
      <c r="A231" s="26"/>
      <c r="B231" s="32"/>
      <c r="C231" s="32"/>
      <c r="D231" s="131"/>
      <c r="E231" s="125"/>
      <c r="F231" s="125"/>
      <c r="G231" s="125"/>
      <c r="H231" s="125"/>
      <c r="I231" s="125"/>
      <c r="J231" s="125"/>
      <c r="K231" s="125"/>
    </row>
    <row r="232" spans="1:11" x14ac:dyDescent="0.25">
      <c r="A232" s="26"/>
      <c r="B232" s="32"/>
      <c r="C232" s="32"/>
      <c r="D232" s="131"/>
      <c r="E232" s="125"/>
      <c r="F232" s="125"/>
      <c r="G232" s="125"/>
      <c r="H232" s="125"/>
      <c r="I232" s="125"/>
      <c r="J232" s="125"/>
      <c r="K232" s="125"/>
    </row>
    <row r="233" spans="1:11" x14ac:dyDescent="0.25">
      <c r="A233" s="26"/>
      <c r="B233" s="32"/>
      <c r="C233" s="32"/>
      <c r="D233" s="131"/>
      <c r="E233" s="125"/>
      <c r="F233" s="125"/>
      <c r="G233" s="125"/>
      <c r="H233" s="125"/>
      <c r="I233" s="125"/>
      <c r="J233" s="125"/>
      <c r="K233" s="125"/>
    </row>
    <row r="234" spans="1:11" x14ac:dyDescent="0.25">
      <c r="A234" s="26"/>
      <c r="B234" s="32"/>
      <c r="C234" s="32"/>
      <c r="D234" s="131"/>
      <c r="E234" s="125"/>
      <c r="F234" s="125"/>
      <c r="G234" s="125"/>
      <c r="H234" s="125"/>
      <c r="I234" s="125"/>
      <c r="J234" s="125"/>
      <c r="K234" s="125"/>
    </row>
    <row r="235" spans="1:11" x14ac:dyDescent="0.25">
      <c r="A235" s="26"/>
      <c r="B235" s="32"/>
      <c r="C235" s="32"/>
      <c r="D235" s="131"/>
      <c r="E235" s="125"/>
      <c r="F235" s="125"/>
      <c r="G235" s="125"/>
      <c r="H235" s="125"/>
      <c r="I235" s="125"/>
      <c r="J235" s="125"/>
      <c r="K235" s="125"/>
    </row>
    <row r="236" spans="1:11" x14ac:dyDescent="0.25">
      <c r="A236" s="26"/>
      <c r="B236" s="32"/>
      <c r="C236" s="32"/>
      <c r="D236" s="131"/>
      <c r="E236" s="125"/>
      <c r="F236" s="125"/>
      <c r="G236" s="125"/>
      <c r="H236" s="125"/>
      <c r="I236" s="125"/>
      <c r="J236" s="125"/>
      <c r="K236" s="125"/>
    </row>
    <row r="237" spans="1:11" x14ac:dyDescent="0.25">
      <c r="A237" s="26"/>
      <c r="B237" s="32"/>
      <c r="C237" s="32"/>
      <c r="D237" s="131"/>
      <c r="E237" s="125"/>
      <c r="F237" s="125"/>
      <c r="G237" s="125"/>
      <c r="H237" s="125"/>
      <c r="I237" s="125"/>
      <c r="J237" s="125"/>
      <c r="K237" s="125"/>
    </row>
    <row r="238" spans="1:11" x14ac:dyDescent="0.25">
      <c r="A238" s="26"/>
      <c r="B238" s="32"/>
      <c r="C238" s="32"/>
      <c r="D238" s="131"/>
      <c r="E238" s="125"/>
      <c r="F238" s="125"/>
      <c r="G238" s="125"/>
      <c r="H238" s="125"/>
      <c r="I238" s="125"/>
      <c r="J238" s="125"/>
      <c r="K238" s="125"/>
    </row>
    <row r="239" spans="1:11" x14ac:dyDescent="0.25">
      <c r="A239" s="26"/>
      <c r="B239" s="32"/>
      <c r="C239" s="32"/>
      <c r="D239" s="131"/>
      <c r="E239" s="125"/>
      <c r="F239" s="125"/>
      <c r="G239" s="125"/>
      <c r="H239" s="125"/>
      <c r="I239" s="125"/>
      <c r="J239" s="125"/>
      <c r="K239" s="125"/>
    </row>
    <row r="240" spans="1:11" x14ac:dyDescent="0.25">
      <c r="A240" s="26"/>
      <c r="B240" s="32"/>
      <c r="C240" s="32"/>
      <c r="D240" s="131"/>
      <c r="E240" s="125"/>
      <c r="F240" s="125"/>
      <c r="G240" s="125"/>
      <c r="H240" s="125"/>
      <c r="I240" s="125"/>
      <c r="J240" s="125"/>
      <c r="K240" s="125"/>
    </row>
    <row r="241" spans="1:11" x14ac:dyDescent="0.25">
      <c r="A241" s="26"/>
      <c r="B241" s="32"/>
      <c r="C241" s="32"/>
      <c r="D241" s="131"/>
      <c r="E241" s="125"/>
      <c r="F241" s="125"/>
      <c r="G241" s="125"/>
      <c r="H241" s="125"/>
      <c r="I241" s="125"/>
      <c r="J241" s="125"/>
      <c r="K241" s="125"/>
    </row>
    <row r="242" spans="1:11" x14ac:dyDescent="0.25">
      <c r="A242" s="26"/>
      <c r="B242" s="32"/>
      <c r="C242" s="32"/>
      <c r="D242" s="131"/>
      <c r="E242" s="125"/>
      <c r="F242" s="125"/>
      <c r="G242" s="125"/>
      <c r="H242" s="125"/>
      <c r="I242" s="125"/>
      <c r="J242" s="125"/>
      <c r="K242" s="125"/>
    </row>
    <row r="243" spans="1:11" x14ac:dyDescent="0.25">
      <c r="A243" s="26"/>
      <c r="B243" s="32"/>
      <c r="C243" s="32"/>
      <c r="D243" s="131"/>
      <c r="E243" s="125"/>
      <c r="F243" s="125"/>
      <c r="G243" s="125"/>
      <c r="H243" s="125"/>
      <c r="I243" s="125"/>
      <c r="J243" s="125"/>
      <c r="K243" s="125"/>
    </row>
    <row r="244" spans="1:11" x14ac:dyDescent="0.25">
      <c r="A244" s="26"/>
      <c r="B244" s="32"/>
      <c r="C244" s="32"/>
      <c r="D244" s="131"/>
      <c r="E244" s="125"/>
      <c r="F244" s="125"/>
      <c r="G244" s="125"/>
      <c r="H244" s="125"/>
      <c r="I244" s="125"/>
      <c r="J244" s="125"/>
      <c r="K244" s="125"/>
    </row>
    <row r="245" spans="1:11" x14ac:dyDescent="0.25">
      <c r="A245" s="26"/>
      <c r="B245" s="32"/>
      <c r="C245" s="32"/>
      <c r="D245" s="131"/>
      <c r="E245" s="125"/>
      <c r="F245" s="125"/>
      <c r="G245" s="125"/>
      <c r="H245" s="125"/>
      <c r="I245" s="125"/>
      <c r="J245" s="125"/>
      <c r="K245" s="125"/>
    </row>
    <row r="246" spans="1:11" x14ac:dyDescent="0.25">
      <c r="A246" s="26"/>
      <c r="B246" s="32"/>
      <c r="C246" s="32"/>
      <c r="D246" s="131"/>
      <c r="E246" s="125"/>
      <c r="F246" s="125"/>
      <c r="G246" s="125"/>
      <c r="H246" s="125"/>
      <c r="I246" s="125"/>
      <c r="J246" s="125"/>
      <c r="K246" s="125"/>
    </row>
    <row r="247" spans="1:11" x14ac:dyDescent="0.25">
      <c r="A247" s="26"/>
      <c r="B247" s="32"/>
      <c r="C247" s="32"/>
      <c r="D247" s="131"/>
      <c r="E247" s="125"/>
      <c r="F247" s="125"/>
      <c r="G247" s="125"/>
      <c r="H247" s="125"/>
      <c r="I247" s="125"/>
      <c r="J247" s="125"/>
      <c r="K247" s="125"/>
    </row>
    <row r="248" spans="1:11" x14ac:dyDescent="0.25">
      <c r="A248" s="26"/>
      <c r="B248" s="32"/>
      <c r="C248" s="32"/>
      <c r="D248" s="131"/>
      <c r="E248" s="125"/>
      <c r="F248" s="125"/>
      <c r="G248" s="125"/>
      <c r="H248" s="125"/>
      <c r="I248" s="125"/>
      <c r="J248" s="125"/>
      <c r="K248" s="125"/>
    </row>
    <row r="249" spans="1:11" x14ac:dyDescent="0.25">
      <c r="A249" s="26"/>
      <c r="B249" s="32"/>
      <c r="C249" s="32"/>
      <c r="D249" s="131"/>
      <c r="E249" s="125"/>
      <c r="F249" s="125"/>
      <c r="G249" s="125"/>
      <c r="H249" s="125"/>
      <c r="I249" s="125"/>
      <c r="J249" s="125"/>
      <c r="K249" s="125"/>
    </row>
    <row r="250" spans="1:11" x14ac:dyDescent="0.25">
      <c r="A250" s="26"/>
      <c r="B250" s="32"/>
      <c r="C250" s="32"/>
      <c r="D250" s="131"/>
      <c r="E250" s="125"/>
      <c r="F250" s="125"/>
      <c r="G250" s="125"/>
      <c r="H250" s="125"/>
      <c r="I250" s="125"/>
      <c r="J250" s="125"/>
      <c r="K250" s="125"/>
    </row>
    <row r="251" spans="1:11" x14ac:dyDescent="0.25">
      <c r="A251" s="26"/>
      <c r="B251" s="32"/>
      <c r="C251" s="32"/>
      <c r="D251" s="131"/>
      <c r="E251" s="125"/>
      <c r="F251" s="125"/>
      <c r="G251" s="125"/>
      <c r="H251" s="125"/>
      <c r="I251" s="125"/>
      <c r="J251" s="125"/>
      <c r="K251" s="125"/>
    </row>
    <row r="252" spans="1:11" x14ac:dyDescent="0.25">
      <c r="A252" s="26"/>
      <c r="B252" s="32"/>
      <c r="C252" s="32"/>
      <c r="D252" s="131"/>
      <c r="E252" s="125"/>
      <c r="F252" s="125"/>
      <c r="G252" s="125"/>
      <c r="H252" s="125"/>
      <c r="I252" s="125"/>
      <c r="J252" s="125"/>
      <c r="K252" s="125"/>
    </row>
    <row r="253" spans="1:11" x14ac:dyDescent="0.25">
      <c r="A253" s="26"/>
      <c r="B253" s="32"/>
      <c r="C253" s="32"/>
      <c r="D253" s="131"/>
      <c r="E253" s="125"/>
      <c r="F253" s="125"/>
      <c r="G253" s="125"/>
      <c r="H253" s="125"/>
      <c r="I253" s="125"/>
      <c r="J253" s="125"/>
      <c r="K253" s="125"/>
    </row>
    <row r="254" spans="1:11" x14ac:dyDescent="0.25">
      <c r="A254" s="26"/>
      <c r="B254" s="32"/>
      <c r="C254" s="32"/>
      <c r="D254" s="131"/>
      <c r="E254" s="125"/>
      <c r="F254" s="125"/>
      <c r="G254" s="125"/>
      <c r="H254" s="125"/>
      <c r="I254" s="125"/>
      <c r="J254" s="125"/>
      <c r="K254" s="125"/>
    </row>
    <row r="255" spans="1:11" x14ac:dyDescent="0.25">
      <c r="A255" s="26"/>
      <c r="B255" s="32"/>
      <c r="C255" s="32"/>
      <c r="D255" s="131"/>
      <c r="E255" s="125"/>
      <c r="F255" s="125"/>
      <c r="G255" s="125"/>
      <c r="H255" s="125"/>
      <c r="I255" s="125"/>
      <c r="J255" s="125"/>
      <c r="K255" s="125"/>
    </row>
    <row r="256" spans="1:11" x14ac:dyDescent="0.25">
      <c r="A256" s="26"/>
      <c r="B256" s="32"/>
      <c r="C256" s="32"/>
      <c r="D256" s="131"/>
      <c r="E256" s="125"/>
      <c r="F256" s="125"/>
      <c r="G256" s="125"/>
      <c r="H256" s="125"/>
      <c r="I256" s="125"/>
      <c r="J256" s="125"/>
      <c r="K256" s="125"/>
    </row>
    <row r="257" spans="1:11" x14ac:dyDescent="0.25">
      <c r="A257" s="26"/>
      <c r="B257" s="32"/>
      <c r="C257" s="32"/>
      <c r="D257" s="131"/>
      <c r="E257" s="125"/>
      <c r="F257" s="125"/>
      <c r="G257" s="125"/>
      <c r="H257" s="125"/>
      <c r="I257" s="125"/>
      <c r="J257" s="125"/>
      <c r="K257" s="125"/>
    </row>
    <row r="258" spans="1:11" x14ac:dyDescent="0.25">
      <c r="A258" s="26"/>
      <c r="B258" s="32"/>
      <c r="C258" s="32"/>
      <c r="D258" s="131"/>
      <c r="E258" s="125"/>
      <c r="F258" s="125"/>
      <c r="G258" s="125"/>
      <c r="H258" s="125"/>
      <c r="I258" s="125"/>
      <c r="J258" s="125"/>
      <c r="K258" s="125"/>
    </row>
    <row r="259" spans="1:11" x14ac:dyDescent="0.25">
      <c r="A259" s="26"/>
      <c r="B259" s="32"/>
      <c r="C259" s="32"/>
      <c r="D259" s="131"/>
      <c r="E259" s="125"/>
      <c r="F259" s="125"/>
      <c r="G259" s="125"/>
      <c r="H259" s="125"/>
      <c r="I259" s="125"/>
      <c r="J259" s="125"/>
      <c r="K259" s="125"/>
    </row>
    <row r="260" spans="1:11" x14ac:dyDescent="0.25">
      <c r="A260" s="26"/>
      <c r="B260" s="32"/>
      <c r="C260" s="32"/>
      <c r="D260" s="131"/>
      <c r="E260" s="125"/>
      <c r="F260" s="125"/>
      <c r="G260" s="125"/>
      <c r="H260" s="125"/>
      <c r="I260" s="125"/>
      <c r="J260" s="125"/>
      <c r="K260" s="125"/>
    </row>
    <row r="261" spans="1:11" x14ac:dyDescent="0.25">
      <c r="A261" s="26"/>
      <c r="B261" s="32"/>
      <c r="C261" s="32"/>
      <c r="D261" s="131"/>
      <c r="E261" s="125"/>
      <c r="F261" s="125"/>
      <c r="G261" s="125"/>
      <c r="H261" s="125"/>
      <c r="I261" s="125"/>
      <c r="J261" s="125"/>
      <c r="K261" s="125"/>
    </row>
    <row r="262" spans="1:11" x14ac:dyDescent="0.25">
      <c r="A262" s="26"/>
      <c r="B262" s="32"/>
      <c r="C262" s="32"/>
      <c r="D262" s="131"/>
      <c r="E262" s="125"/>
      <c r="F262" s="125"/>
      <c r="G262" s="125"/>
      <c r="H262" s="125"/>
      <c r="I262" s="125"/>
      <c r="J262" s="125"/>
      <c r="K262" s="125"/>
    </row>
    <row r="263" spans="1:11" x14ac:dyDescent="0.25">
      <c r="A263" s="26"/>
      <c r="B263" s="32"/>
      <c r="C263" s="32"/>
      <c r="D263" s="131"/>
      <c r="E263" s="125"/>
      <c r="F263" s="125"/>
      <c r="G263" s="125"/>
      <c r="H263" s="125"/>
      <c r="I263" s="125"/>
      <c r="J263" s="125"/>
      <c r="K263" s="125"/>
    </row>
    <row r="264" spans="1:11" x14ac:dyDescent="0.25">
      <c r="A264" s="26"/>
      <c r="B264" s="32"/>
      <c r="C264" s="32"/>
      <c r="D264" s="131"/>
      <c r="E264" s="125"/>
      <c r="F264" s="125"/>
      <c r="G264" s="125"/>
      <c r="H264" s="125"/>
      <c r="I264" s="125"/>
      <c r="J264" s="125"/>
      <c r="K264" s="125"/>
    </row>
    <row r="265" spans="1:11" x14ac:dyDescent="0.25">
      <c r="A265" s="26"/>
      <c r="B265" s="32"/>
      <c r="C265" s="32"/>
      <c r="D265" s="131"/>
      <c r="E265" s="125"/>
      <c r="F265" s="125"/>
      <c r="G265" s="125"/>
      <c r="H265" s="125"/>
      <c r="I265" s="125"/>
      <c r="J265" s="125"/>
      <c r="K265" s="125"/>
    </row>
    <row r="266" spans="1:11" x14ac:dyDescent="0.25">
      <c r="A266" s="26"/>
      <c r="B266" s="32"/>
      <c r="C266" s="32"/>
      <c r="D266" s="131"/>
      <c r="E266" s="125"/>
      <c r="F266" s="125"/>
      <c r="G266" s="125"/>
      <c r="H266" s="125"/>
      <c r="I266" s="125"/>
      <c r="J266" s="125"/>
      <c r="K266" s="125"/>
    </row>
    <row r="267" spans="1:11" x14ac:dyDescent="0.25">
      <c r="A267" s="26"/>
      <c r="B267" s="32"/>
      <c r="C267" s="32"/>
      <c r="D267" s="131"/>
      <c r="E267" s="125"/>
      <c r="F267" s="125"/>
      <c r="G267" s="125"/>
      <c r="H267" s="125"/>
      <c r="I267" s="125"/>
      <c r="J267" s="125"/>
      <c r="K267" s="125"/>
    </row>
    <row r="268" spans="1:11" x14ac:dyDescent="0.25">
      <c r="A268" s="26"/>
      <c r="B268" s="32"/>
      <c r="C268" s="32"/>
      <c r="D268" s="131"/>
      <c r="E268" s="125"/>
      <c r="F268" s="125"/>
      <c r="G268" s="125"/>
      <c r="H268" s="125"/>
      <c r="I268" s="125"/>
      <c r="J268" s="125"/>
      <c r="K268" s="125"/>
    </row>
    <row r="269" spans="1:11" x14ac:dyDescent="0.25">
      <c r="A269" s="26"/>
      <c r="B269" s="32"/>
      <c r="C269" s="32"/>
      <c r="D269" s="131"/>
      <c r="E269" s="125"/>
      <c r="F269" s="125"/>
      <c r="G269" s="125"/>
      <c r="H269" s="125"/>
      <c r="I269" s="125"/>
      <c r="J269" s="125"/>
      <c r="K269" s="125"/>
    </row>
    <row r="270" spans="1:11" x14ac:dyDescent="0.25">
      <c r="A270" s="26"/>
      <c r="B270" s="32"/>
      <c r="C270" s="32"/>
      <c r="D270" s="131"/>
      <c r="E270" s="125"/>
      <c r="F270" s="125"/>
      <c r="G270" s="125"/>
      <c r="H270" s="125"/>
      <c r="I270" s="125"/>
      <c r="J270" s="125"/>
      <c r="K270" s="125"/>
    </row>
    <row r="271" spans="1:11" x14ac:dyDescent="0.25">
      <c r="A271" s="26"/>
      <c r="B271" s="32"/>
      <c r="C271" s="32"/>
      <c r="D271" s="131"/>
      <c r="E271" s="125"/>
      <c r="F271" s="125"/>
      <c r="G271" s="125"/>
      <c r="H271" s="125"/>
      <c r="I271" s="125"/>
      <c r="J271" s="125"/>
      <c r="K271" s="125"/>
    </row>
    <row r="272" spans="1:11" x14ac:dyDescent="0.25">
      <c r="A272" s="26"/>
      <c r="B272" s="32"/>
      <c r="C272" s="32"/>
      <c r="D272" s="131"/>
      <c r="E272" s="125"/>
      <c r="F272" s="125"/>
      <c r="G272" s="125"/>
      <c r="H272" s="125"/>
      <c r="I272" s="125"/>
      <c r="J272" s="125"/>
      <c r="K272" s="125"/>
    </row>
    <row r="273" spans="1:11" x14ac:dyDescent="0.25">
      <c r="A273" s="26"/>
      <c r="B273" s="32"/>
      <c r="C273" s="32"/>
      <c r="D273" s="131"/>
      <c r="E273" s="125"/>
      <c r="F273" s="125"/>
      <c r="G273" s="125"/>
      <c r="H273" s="125"/>
      <c r="I273" s="125"/>
      <c r="J273" s="125"/>
      <c r="K273" s="125"/>
    </row>
    <row r="274" spans="1:11" x14ac:dyDescent="0.25">
      <c r="A274" s="26"/>
      <c r="B274" s="32"/>
      <c r="C274" s="32"/>
      <c r="D274" s="131"/>
      <c r="E274" s="125"/>
      <c r="F274" s="125"/>
      <c r="G274" s="125"/>
      <c r="H274" s="125"/>
      <c r="I274" s="125"/>
      <c r="J274" s="125"/>
      <c r="K274" s="125"/>
    </row>
    <row r="275" spans="1:11" x14ac:dyDescent="0.25">
      <c r="A275" s="26"/>
      <c r="B275" s="32"/>
      <c r="C275" s="32"/>
      <c r="D275" s="131"/>
      <c r="E275" s="125"/>
      <c r="F275" s="125"/>
      <c r="G275" s="125"/>
      <c r="H275" s="125"/>
      <c r="I275" s="125"/>
      <c r="J275" s="125"/>
      <c r="K275" s="125"/>
    </row>
    <row r="276" spans="1:11" x14ac:dyDescent="0.25">
      <c r="A276" s="26"/>
      <c r="B276" s="32"/>
      <c r="C276" s="32"/>
      <c r="D276" s="131"/>
      <c r="E276" s="125"/>
      <c r="F276" s="125"/>
      <c r="G276" s="125"/>
      <c r="H276" s="125"/>
      <c r="I276" s="125"/>
      <c r="J276" s="125"/>
      <c r="K276" s="125"/>
    </row>
    <row r="277" spans="1:11" x14ac:dyDescent="0.25">
      <c r="A277" s="26"/>
      <c r="B277" s="32"/>
      <c r="C277" s="32"/>
      <c r="D277" s="131"/>
      <c r="E277" s="125"/>
      <c r="F277" s="125"/>
      <c r="G277" s="125"/>
      <c r="H277" s="125"/>
      <c r="I277" s="125"/>
      <c r="J277" s="125"/>
      <c r="K277" s="125"/>
    </row>
    <row r="278" spans="1:11" x14ac:dyDescent="0.25">
      <c r="A278" s="26"/>
      <c r="B278" s="32"/>
      <c r="C278" s="32"/>
      <c r="D278" s="131"/>
      <c r="E278" s="125"/>
      <c r="F278" s="125"/>
      <c r="G278" s="125"/>
      <c r="H278" s="125"/>
      <c r="I278" s="125"/>
      <c r="J278" s="125"/>
      <c r="K278" s="125"/>
    </row>
    <row r="279" spans="1:11" x14ac:dyDescent="0.25">
      <c r="A279" s="26"/>
      <c r="B279" s="32"/>
      <c r="C279" s="32"/>
      <c r="D279" s="131"/>
      <c r="E279" s="125"/>
      <c r="F279" s="125"/>
      <c r="G279" s="125"/>
      <c r="H279" s="125"/>
      <c r="I279" s="125"/>
      <c r="J279" s="125"/>
      <c r="K279" s="125"/>
    </row>
    <row r="280" spans="1:11" x14ac:dyDescent="0.25">
      <c r="A280" s="26"/>
      <c r="B280" s="32"/>
      <c r="C280" s="32"/>
      <c r="D280" s="131"/>
      <c r="E280" s="125"/>
      <c r="F280" s="125"/>
      <c r="G280" s="125"/>
      <c r="H280" s="125"/>
      <c r="I280" s="125"/>
      <c r="J280" s="125"/>
      <c r="K280" s="125"/>
    </row>
    <row r="281" spans="1:11" x14ac:dyDescent="0.25">
      <c r="A281" s="26"/>
      <c r="B281" s="32"/>
      <c r="C281" s="32"/>
      <c r="D281" s="131"/>
      <c r="E281" s="125"/>
      <c r="F281" s="125"/>
      <c r="G281" s="125"/>
      <c r="H281" s="125"/>
      <c r="I281" s="125"/>
      <c r="J281" s="125"/>
      <c r="K281" s="125"/>
    </row>
    <row r="282" spans="1:11" x14ac:dyDescent="0.25">
      <c r="A282" s="26"/>
      <c r="B282" s="32"/>
      <c r="C282" s="32"/>
      <c r="D282" s="131"/>
      <c r="E282" s="125"/>
      <c r="F282" s="125"/>
      <c r="G282" s="125"/>
      <c r="H282" s="125"/>
      <c r="I282" s="125"/>
      <c r="J282" s="125"/>
      <c r="K282" s="125"/>
    </row>
    <row r="283" spans="1:11" x14ac:dyDescent="0.25">
      <c r="A283" s="26"/>
      <c r="B283" s="32"/>
      <c r="C283" s="32"/>
      <c r="D283" s="131"/>
      <c r="E283" s="125"/>
      <c r="F283" s="125"/>
      <c r="G283" s="125"/>
      <c r="H283" s="125"/>
      <c r="I283" s="125"/>
      <c r="J283" s="125"/>
      <c r="K283" s="125"/>
    </row>
    <row r="284" spans="1:11" x14ac:dyDescent="0.25">
      <c r="A284" s="26"/>
      <c r="B284" s="32"/>
      <c r="C284" s="32"/>
      <c r="D284" s="131"/>
      <c r="E284" s="125"/>
      <c r="F284" s="125"/>
      <c r="G284" s="125"/>
      <c r="H284" s="125"/>
      <c r="I284" s="125"/>
      <c r="J284" s="125"/>
      <c r="K284" s="125"/>
    </row>
    <row r="285" spans="1:11" x14ac:dyDescent="0.25">
      <c r="A285" s="26"/>
      <c r="B285" s="32"/>
      <c r="C285" s="32"/>
      <c r="D285" s="131"/>
      <c r="E285" s="125"/>
      <c r="F285" s="125"/>
      <c r="G285" s="125"/>
      <c r="H285" s="125"/>
      <c r="I285" s="125"/>
      <c r="J285" s="125"/>
      <c r="K285" s="125"/>
    </row>
    <row r="286" spans="1:11" x14ac:dyDescent="0.25">
      <c r="A286" s="26"/>
      <c r="B286" s="32"/>
      <c r="C286" s="32"/>
      <c r="D286" s="131"/>
      <c r="E286" s="125"/>
      <c r="F286" s="125"/>
      <c r="G286" s="125"/>
      <c r="H286" s="125"/>
      <c r="I286" s="125"/>
      <c r="J286" s="125"/>
      <c r="K286" s="125"/>
    </row>
    <row r="287" spans="1:11" x14ac:dyDescent="0.25">
      <c r="A287" s="26"/>
      <c r="B287" s="32"/>
      <c r="C287" s="32"/>
      <c r="D287" s="131"/>
      <c r="E287" s="125"/>
      <c r="F287" s="125"/>
      <c r="G287" s="125"/>
      <c r="H287" s="125"/>
      <c r="I287" s="125"/>
      <c r="J287" s="125"/>
      <c r="K287" s="125"/>
    </row>
    <row r="288" spans="1:11" x14ac:dyDescent="0.25">
      <c r="A288" s="26"/>
      <c r="B288" s="32"/>
      <c r="C288" s="32"/>
      <c r="D288" s="131"/>
      <c r="E288" s="125"/>
      <c r="F288" s="125"/>
      <c r="G288" s="125"/>
      <c r="H288" s="125"/>
      <c r="I288" s="125"/>
      <c r="J288" s="125"/>
      <c r="K288" s="125"/>
    </row>
    <row r="289" spans="1:11" x14ac:dyDescent="0.25">
      <c r="A289" s="26"/>
      <c r="B289" s="32"/>
      <c r="C289" s="32"/>
      <c r="D289" s="131"/>
      <c r="E289" s="125"/>
      <c r="F289" s="125"/>
      <c r="G289" s="125"/>
      <c r="H289" s="125"/>
      <c r="I289" s="125"/>
      <c r="J289" s="125"/>
      <c r="K289" s="125"/>
    </row>
    <row r="290" spans="1:11" x14ac:dyDescent="0.25">
      <c r="A290" s="26"/>
      <c r="B290" s="32"/>
      <c r="C290" s="32"/>
      <c r="D290" s="131"/>
      <c r="E290" s="125"/>
      <c r="F290" s="125"/>
      <c r="G290" s="125"/>
      <c r="H290" s="125"/>
      <c r="I290" s="125"/>
      <c r="J290" s="125"/>
      <c r="K290" s="125"/>
    </row>
    <row r="291" spans="1:11" x14ac:dyDescent="0.25">
      <c r="A291" s="26"/>
      <c r="B291" s="32"/>
      <c r="C291" s="32"/>
      <c r="D291" s="131"/>
      <c r="E291" s="125"/>
      <c r="F291" s="125"/>
      <c r="G291" s="125"/>
      <c r="H291" s="125"/>
      <c r="I291" s="125"/>
      <c r="J291" s="125"/>
      <c r="K291" s="125"/>
    </row>
    <row r="292" spans="1:11" x14ac:dyDescent="0.25">
      <c r="A292" s="26"/>
      <c r="B292" s="32"/>
      <c r="C292" s="32"/>
      <c r="D292" s="131"/>
      <c r="E292" s="125"/>
      <c r="F292" s="125"/>
      <c r="G292" s="125"/>
      <c r="H292" s="125"/>
      <c r="I292" s="125"/>
      <c r="J292" s="125"/>
      <c r="K292" s="125"/>
    </row>
    <row r="293" spans="1:11" x14ac:dyDescent="0.25">
      <c r="A293" s="26"/>
      <c r="B293" s="32"/>
      <c r="C293" s="32"/>
      <c r="D293" s="131"/>
      <c r="E293" s="125"/>
      <c r="F293" s="125"/>
      <c r="G293" s="125"/>
      <c r="H293" s="125"/>
      <c r="I293" s="125"/>
      <c r="J293" s="125"/>
      <c r="K293" s="125"/>
    </row>
    <row r="294" spans="1:11" x14ac:dyDescent="0.25">
      <c r="A294" s="26"/>
      <c r="B294" s="32"/>
      <c r="C294" s="32"/>
      <c r="D294" s="131"/>
      <c r="E294" s="125"/>
      <c r="F294" s="125"/>
      <c r="G294" s="125"/>
      <c r="H294" s="125"/>
      <c r="I294" s="125"/>
      <c r="J294" s="125"/>
      <c r="K294" s="125"/>
    </row>
    <row r="295" spans="1:11" x14ac:dyDescent="0.25">
      <c r="A295" s="26"/>
      <c r="B295" s="32"/>
      <c r="C295" s="32"/>
      <c r="D295" s="131"/>
      <c r="E295" s="125"/>
      <c r="F295" s="125"/>
      <c r="G295" s="125"/>
      <c r="H295" s="125"/>
      <c r="I295" s="125"/>
      <c r="J295" s="125"/>
      <c r="K295" s="125"/>
    </row>
    <row r="296" spans="1:11" x14ac:dyDescent="0.25">
      <c r="A296" s="26"/>
      <c r="B296" s="32"/>
      <c r="C296" s="32"/>
      <c r="D296" s="131"/>
      <c r="E296" s="125"/>
      <c r="F296" s="125"/>
      <c r="G296" s="125"/>
      <c r="H296" s="125"/>
      <c r="I296" s="125"/>
      <c r="J296" s="125"/>
      <c r="K296" s="125"/>
    </row>
    <row r="297" spans="1:11" x14ac:dyDescent="0.25">
      <c r="A297" s="26"/>
      <c r="B297" s="32"/>
      <c r="C297" s="32"/>
      <c r="D297" s="131"/>
      <c r="E297" s="125"/>
      <c r="F297" s="125"/>
      <c r="G297" s="125"/>
      <c r="H297" s="125"/>
      <c r="I297" s="125"/>
      <c r="J297" s="125"/>
      <c r="K297" s="125"/>
    </row>
    <row r="298" spans="1:11" x14ac:dyDescent="0.25">
      <c r="A298" s="26"/>
      <c r="B298" s="32"/>
      <c r="C298" s="32"/>
      <c r="D298" s="131"/>
      <c r="E298" s="125"/>
      <c r="F298" s="125"/>
      <c r="G298" s="125"/>
      <c r="H298" s="125"/>
      <c r="I298" s="125"/>
      <c r="J298" s="125"/>
      <c r="K298" s="125"/>
    </row>
    <row r="299" spans="1:11" x14ac:dyDescent="0.25">
      <c r="A299" s="26"/>
      <c r="B299" s="32"/>
      <c r="C299" s="32"/>
      <c r="D299" s="131"/>
      <c r="E299" s="125"/>
      <c r="F299" s="125"/>
      <c r="G299" s="125"/>
      <c r="H299" s="125"/>
      <c r="I299" s="125"/>
      <c r="J299" s="125"/>
      <c r="K299" s="125"/>
    </row>
    <row r="300" spans="1:11" x14ac:dyDescent="0.25">
      <c r="A300" s="26"/>
      <c r="B300" s="32"/>
      <c r="C300" s="32"/>
      <c r="D300" s="131"/>
      <c r="E300" s="125"/>
      <c r="F300" s="125"/>
      <c r="G300" s="125"/>
      <c r="H300" s="125"/>
      <c r="I300" s="125"/>
      <c r="J300" s="125"/>
      <c r="K300" s="125"/>
    </row>
    <row r="301" spans="1:11" x14ac:dyDescent="0.25">
      <c r="A301" s="26"/>
      <c r="B301" s="32"/>
      <c r="C301" s="32"/>
      <c r="D301" s="131"/>
      <c r="E301" s="125"/>
      <c r="F301" s="125"/>
      <c r="G301" s="125"/>
      <c r="H301" s="125"/>
      <c r="I301" s="125"/>
      <c r="J301" s="125"/>
      <c r="K301" s="125"/>
    </row>
    <row r="302" spans="1:11" x14ac:dyDescent="0.25">
      <c r="A302" s="26"/>
      <c r="B302" s="32"/>
      <c r="C302" s="32"/>
      <c r="D302" s="131"/>
      <c r="E302" s="125"/>
      <c r="F302" s="125"/>
      <c r="G302" s="125"/>
      <c r="H302" s="125"/>
      <c r="I302" s="125"/>
      <c r="J302" s="125"/>
      <c r="K302" s="125"/>
    </row>
    <row r="303" spans="1:11" x14ac:dyDescent="0.25">
      <c r="A303" s="26"/>
      <c r="B303" s="32"/>
      <c r="C303" s="32"/>
      <c r="D303" s="131"/>
      <c r="E303" s="125"/>
      <c r="F303" s="125"/>
      <c r="G303" s="125"/>
      <c r="H303" s="125"/>
      <c r="I303" s="125"/>
      <c r="J303" s="125"/>
      <c r="K303" s="125"/>
    </row>
    <row r="304" spans="1:11" x14ac:dyDescent="0.25">
      <c r="A304" s="26"/>
      <c r="B304" s="32"/>
      <c r="C304" s="32"/>
      <c r="D304" s="131"/>
      <c r="E304" s="125"/>
      <c r="F304" s="125"/>
      <c r="G304" s="125"/>
      <c r="H304" s="125"/>
      <c r="I304" s="125"/>
      <c r="J304" s="125"/>
      <c r="K304" s="125"/>
    </row>
    <row r="305" spans="1:11" x14ac:dyDescent="0.25">
      <c r="A305" s="26"/>
      <c r="B305" s="32"/>
      <c r="C305" s="32"/>
      <c r="D305" s="131"/>
      <c r="E305" s="125"/>
      <c r="F305" s="125"/>
      <c r="G305" s="125"/>
      <c r="H305" s="125"/>
      <c r="I305" s="125"/>
      <c r="J305" s="125"/>
      <c r="K305" s="125"/>
    </row>
    <row r="306" spans="1:11" x14ac:dyDescent="0.25">
      <c r="A306" s="26"/>
      <c r="B306" s="32"/>
      <c r="C306" s="32"/>
      <c r="D306" s="131"/>
      <c r="E306" s="125"/>
      <c r="F306" s="125"/>
      <c r="G306" s="125"/>
      <c r="H306" s="125"/>
      <c r="I306" s="125"/>
      <c r="J306" s="125"/>
      <c r="K306" s="125"/>
    </row>
    <row r="307" spans="1:11" x14ac:dyDescent="0.25">
      <c r="A307" s="26"/>
      <c r="B307" s="32"/>
      <c r="C307" s="32"/>
      <c r="D307" s="131"/>
      <c r="E307" s="125"/>
      <c r="F307" s="125"/>
      <c r="G307" s="125"/>
      <c r="H307" s="125"/>
      <c r="I307" s="125"/>
      <c r="J307" s="125"/>
      <c r="K307" s="125"/>
    </row>
    <row r="308" spans="1:11" x14ac:dyDescent="0.25">
      <c r="A308" s="26"/>
      <c r="B308" s="32"/>
      <c r="C308" s="32"/>
      <c r="D308" s="131"/>
      <c r="E308" s="125"/>
      <c r="F308" s="125"/>
      <c r="G308" s="125"/>
      <c r="H308" s="125"/>
      <c r="I308" s="125"/>
      <c r="J308" s="125"/>
      <c r="K308" s="125"/>
    </row>
    <row r="309" spans="1:11" x14ac:dyDescent="0.25">
      <c r="A309" s="26"/>
      <c r="B309" s="32"/>
      <c r="C309" s="32"/>
      <c r="D309" s="131"/>
      <c r="E309" s="125"/>
      <c r="F309" s="125"/>
      <c r="G309" s="125"/>
      <c r="H309" s="125"/>
      <c r="I309" s="125"/>
      <c r="J309" s="125"/>
      <c r="K309" s="125"/>
    </row>
    <row r="310" spans="1:11" x14ac:dyDescent="0.25">
      <c r="A310" s="26"/>
      <c r="B310" s="32"/>
      <c r="C310" s="32"/>
      <c r="D310" s="131"/>
      <c r="E310" s="125"/>
      <c r="F310" s="125"/>
      <c r="G310" s="125"/>
      <c r="H310" s="125"/>
      <c r="I310" s="125"/>
      <c r="J310" s="125"/>
      <c r="K310" s="125"/>
    </row>
    <row r="311" spans="1:11" x14ac:dyDescent="0.25">
      <c r="A311" s="26"/>
      <c r="B311" s="32"/>
      <c r="C311" s="32"/>
      <c r="D311" s="131"/>
      <c r="E311" s="125"/>
      <c r="F311" s="125"/>
      <c r="G311" s="125"/>
      <c r="H311" s="125"/>
      <c r="I311" s="125"/>
      <c r="J311" s="125"/>
      <c r="K311" s="125"/>
    </row>
    <row r="312" spans="1:11" x14ac:dyDescent="0.25">
      <c r="A312" s="26"/>
      <c r="B312" s="32"/>
      <c r="C312" s="32"/>
      <c r="D312" s="131"/>
      <c r="E312" s="125"/>
      <c r="F312" s="125"/>
      <c r="G312" s="125"/>
      <c r="H312" s="125"/>
      <c r="I312" s="125"/>
      <c r="J312" s="125"/>
      <c r="K312" s="125"/>
    </row>
    <row r="313" spans="1:11" x14ac:dyDescent="0.25">
      <c r="A313" s="26"/>
      <c r="B313" s="32"/>
      <c r="C313" s="32"/>
      <c r="D313" s="131"/>
      <c r="E313" s="125"/>
      <c r="F313" s="125"/>
      <c r="G313" s="125"/>
      <c r="H313" s="125"/>
      <c r="I313" s="125"/>
      <c r="J313" s="125"/>
      <c r="K313" s="125"/>
    </row>
    <row r="314" spans="1:11" x14ac:dyDescent="0.25">
      <c r="A314" s="26"/>
      <c r="B314" s="32"/>
      <c r="C314" s="32"/>
      <c r="D314" s="131"/>
      <c r="E314" s="125"/>
      <c r="F314" s="125"/>
      <c r="G314" s="125"/>
      <c r="H314" s="125"/>
      <c r="I314" s="125"/>
      <c r="J314" s="125"/>
      <c r="K314" s="125"/>
    </row>
    <row r="315" spans="1:11" x14ac:dyDescent="0.25">
      <c r="A315" s="26"/>
      <c r="B315" s="32"/>
      <c r="C315" s="32"/>
      <c r="D315" s="131"/>
      <c r="E315" s="125"/>
      <c r="F315" s="125"/>
      <c r="G315" s="125"/>
      <c r="H315" s="125"/>
      <c r="I315" s="125"/>
      <c r="J315" s="125"/>
      <c r="K315" s="125"/>
    </row>
    <row r="316" spans="1:11" x14ac:dyDescent="0.25">
      <c r="A316" s="26"/>
      <c r="B316" s="32"/>
      <c r="C316" s="32"/>
      <c r="D316" s="131"/>
      <c r="E316" s="125"/>
      <c r="F316" s="125"/>
      <c r="G316" s="125"/>
      <c r="H316" s="125"/>
      <c r="I316" s="125"/>
      <c r="J316" s="125"/>
      <c r="K316" s="125"/>
    </row>
    <row r="317" spans="1:11" x14ac:dyDescent="0.25">
      <c r="A317" s="26"/>
      <c r="B317" s="32"/>
      <c r="C317" s="32"/>
      <c r="D317" s="131"/>
      <c r="E317" s="125"/>
      <c r="F317" s="125"/>
      <c r="G317" s="125"/>
      <c r="H317" s="125"/>
      <c r="I317" s="125"/>
      <c r="J317" s="125"/>
      <c r="K317" s="125"/>
    </row>
    <row r="318" spans="1:11" x14ac:dyDescent="0.25">
      <c r="A318" s="26"/>
      <c r="B318" s="32"/>
      <c r="C318" s="32"/>
      <c r="D318" s="131"/>
      <c r="E318" s="125"/>
      <c r="F318" s="125"/>
      <c r="G318" s="125"/>
      <c r="H318" s="125"/>
      <c r="I318" s="125"/>
      <c r="J318" s="125"/>
      <c r="K318" s="125"/>
    </row>
    <row r="319" spans="1:11" x14ac:dyDescent="0.25">
      <c r="A319" s="26"/>
      <c r="B319" s="32"/>
      <c r="C319" s="32"/>
      <c r="D319" s="131"/>
      <c r="E319" s="125"/>
      <c r="F319" s="125"/>
      <c r="G319" s="125"/>
      <c r="H319" s="125"/>
      <c r="I319" s="125"/>
      <c r="J319" s="125"/>
      <c r="K319" s="125"/>
    </row>
    <row r="320" spans="1:11" x14ac:dyDescent="0.25">
      <c r="A320" s="26"/>
      <c r="B320" s="32"/>
      <c r="C320" s="32"/>
      <c r="D320" s="131"/>
      <c r="E320" s="125"/>
      <c r="F320" s="125"/>
      <c r="G320" s="125"/>
      <c r="H320" s="125"/>
      <c r="I320" s="125"/>
      <c r="J320" s="125"/>
      <c r="K320" s="125"/>
    </row>
    <row r="321" spans="1:11" x14ac:dyDescent="0.25">
      <c r="A321" s="26"/>
      <c r="B321" s="32"/>
      <c r="C321" s="32"/>
      <c r="D321" s="131"/>
      <c r="E321" s="125"/>
      <c r="F321" s="125"/>
      <c r="G321" s="125"/>
      <c r="H321" s="125"/>
      <c r="I321" s="125"/>
      <c r="J321" s="125"/>
      <c r="K321" s="125"/>
    </row>
    <row r="322" spans="1:11" x14ac:dyDescent="0.25">
      <c r="A322" s="26"/>
      <c r="B322" s="32"/>
      <c r="C322" s="32"/>
      <c r="D322" s="131"/>
      <c r="E322" s="125"/>
      <c r="F322" s="125"/>
      <c r="G322" s="125"/>
      <c r="H322" s="125"/>
      <c r="I322" s="125"/>
      <c r="J322" s="125"/>
      <c r="K322" s="125"/>
    </row>
    <row r="323" spans="1:11" x14ac:dyDescent="0.25">
      <c r="A323" s="26"/>
      <c r="B323" s="32"/>
      <c r="C323" s="32"/>
      <c r="D323" s="131"/>
      <c r="E323" s="125"/>
      <c r="F323" s="125"/>
      <c r="G323" s="125"/>
      <c r="H323" s="125"/>
      <c r="I323" s="125"/>
      <c r="J323" s="125"/>
      <c r="K323" s="125"/>
    </row>
    <row r="324" spans="1:11" x14ac:dyDescent="0.25">
      <c r="A324" s="26"/>
      <c r="B324" s="32"/>
      <c r="C324" s="32"/>
      <c r="D324" s="131"/>
      <c r="E324" s="125"/>
      <c r="F324" s="125"/>
      <c r="G324" s="125"/>
      <c r="H324" s="125"/>
      <c r="I324" s="125"/>
      <c r="J324" s="125"/>
      <c r="K324" s="125"/>
    </row>
    <row r="325" spans="1:11" x14ac:dyDescent="0.25">
      <c r="A325" s="26"/>
      <c r="B325" s="32"/>
      <c r="C325" s="32"/>
      <c r="D325" s="131"/>
      <c r="E325" s="125"/>
      <c r="F325" s="125"/>
      <c r="G325" s="125"/>
      <c r="H325" s="125"/>
      <c r="I325" s="125"/>
      <c r="J325" s="125"/>
      <c r="K325" s="125"/>
    </row>
    <row r="326" spans="1:11" x14ac:dyDescent="0.25">
      <c r="A326" s="26"/>
      <c r="B326" s="32"/>
      <c r="C326" s="32"/>
      <c r="D326" s="131"/>
      <c r="E326" s="125"/>
      <c r="F326" s="125"/>
      <c r="G326" s="125"/>
      <c r="H326" s="125"/>
      <c r="I326" s="125"/>
      <c r="J326" s="125"/>
      <c r="K326" s="125"/>
    </row>
    <row r="327" spans="1:11" x14ac:dyDescent="0.25">
      <c r="A327" s="26"/>
      <c r="B327" s="32"/>
      <c r="C327" s="32"/>
      <c r="D327" s="131"/>
      <c r="E327" s="125"/>
      <c r="F327" s="125"/>
      <c r="G327" s="125"/>
      <c r="H327" s="125"/>
      <c r="I327" s="125"/>
      <c r="J327" s="125"/>
      <c r="K327" s="125"/>
    </row>
    <row r="328" spans="1:11" x14ac:dyDescent="0.25">
      <c r="A328" s="26"/>
      <c r="B328" s="32"/>
      <c r="C328" s="32"/>
      <c r="D328" s="131"/>
      <c r="E328" s="125"/>
      <c r="F328" s="125"/>
      <c r="G328" s="125"/>
      <c r="H328" s="125"/>
      <c r="I328" s="125"/>
      <c r="J328" s="125"/>
      <c r="K328" s="125"/>
    </row>
    <row r="329" spans="1:11" x14ac:dyDescent="0.25">
      <c r="A329" s="126"/>
      <c r="B329" s="146"/>
      <c r="C329" s="146"/>
      <c r="D329" s="132"/>
      <c r="E329" s="125"/>
      <c r="F329" s="125"/>
      <c r="G329" s="125"/>
      <c r="H329" s="125"/>
      <c r="I329" s="125"/>
      <c r="J329" s="125"/>
      <c r="K329" s="125"/>
    </row>
    <row r="330" spans="1:11" x14ac:dyDescent="0.25">
      <c r="A330" s="126"/>
      <c r="B330" s="146"/>
      <c r="C330" s="146"/>
      <c r="D330" s="132"/>
      <c r="E330" s="125"/>
      <c r="F330" s="125"/>
      <c r="G330" s="125"/>
      <c r="H330" s="125"/>
      <c r="I330" s="125"/>
      <c r="J330" s="125"/>
      <c r="K330" s="125"/>
    </row>
    <row r="331" spans="1:11" x14ac:dyDescent="0.25">
      <c r="A331" s="126"/>
      <c r="B331" s="146"/>
      <c r="C331" s="146"/>
      <c r="D331" s="132"/>
      <c r="E331" s="125"/>
      <c r="F331" s="125"/>
      <c r="G331" s="125"/>
      <c r="H331" s="125"/>
      <c r="I331" s="125"/>
      <c r="J331" s="125"/>
      <c r="K331" s="125"/>
    </row>
    <row r="332" spans="1:11" x14ac:dyDescent="0.25">
      <c r="A332" s="126"/>
      <c r="B332" s="146"/>
      <c r="C332" s="146"/>
      <c r="D332" s="132"/>
      <c r="E332" s="125"/>
      <c r="F332" s="125"/>
      <c r="G332" s="125"/>
      <c r="H332" s="125"/>
      <c r="I332" s="125"/>
      <c r="J332" s="125"/>
      <c r="K332" s="125"/>
    </row>
    <row r="333" spans="1:11" x14ac:dyDescent="0.25">
      <c r="A333" s="126"/>
      <c r="B333" s="146"/>
      <c r="C333" s="146"/>
      <c r="D333" s="132"/>
      <c r="E333" s="125"/>
      <c r="F333" s="125"/>
      <c r="G333" s="125"/>
      <c r="H333" s="125"/>
      <c r="I333" s="125"/>
      <c r="J333" s="125"/>
      <c r="K333" s="125"/>
    </row>
    <row r="334" spans="1:11" x14ac:dyDescent="0.25">
      <c r="A334" s="126"/>
      <c r="B334" s="146"/>
      <c r="C334" s="146"/>
      <c r="D334" s="132"/>
      <c r="E334" s="125"/>
      <c r="F334" s="125"/>
      <c r="G334" s="125"/>
      <c r="H334" s="125"/>
      <c r="I334" s="125"/>
      <c r="J334" s="125"/>
      <c r="K334" s="125"/>
    </row>
    <row r="335" spans="1:11" x14ac:dyDescent="0.25">
      <c r="A335" s="126"/>
      <c r="B335" s="146"/>
      <c r="C335" s="146"/>
      <c r="D335" s="132"/>
      <c r="E335" s="125"/>
      <c r="F335" s="125"/>
      <c r="G335" s="125"/>
      <c r="H335" s="125"/>
      <c r="I335" s="125"/>
      <c r="J335" s="125"/>
      <c r="K335" s="125"/>
    </row>
    <row r="336" spans="1:11" x14ac:dyDescent="0.25">
      <c r="A336" s="126"/>
      <c r="B336" s="146"/>
      <c r="C336" s="146"/>
      <c r="D336" s="132"/>
      <c r="E336" s="125"/>
      <c r="F336" s="125"/>
      <c r="G336" s="125"/>
      <c r="H336" s="125"/>
      <c r="I336" s="125"/>
      <c r="J336" s="125"/>
      <c r="K336" s="125"/>
    </row>
    <row r="337" spans="1:11" x14ac:dyDescent="0.25">
      <c r="A337" s="126"/>
      <c r="B337" s="146"/>
      <c r="C337" s="146"/>
      <c r="D337" s="132"/>
      <c r="E337" s="125"/>
      <c r="F337" s="125"/>
      <c r="G337" s="125"/>
      <c r="H337" s="125"/>
      <c r="I337" s="125"/>
      <c r="J337" s="125"/>
      <c r="K337" s="125"/>
    </row>
    <row r="338" spans="1:11" x14ac:dyDescent="0.25">
      <c r="A338" s="126"/>
      <c r="B338" s="146"/>
      <c r="C338" s="146"/>
      <c r="D338" s="132"/>
      <c r="E338" s="125"/>
      <c r="F338" s="125"/>
      <c r="G338" s="125"/>
      <c r="H338" s="125"/>
      <c r="I338" s="125"/>
      <c r="J338" s="125"/>
      <c r="K338" s="125"/>
    </row>
    <row r="339" spans="1:11" x14ac:dyDescent="0.25">
      <c r="A339" s="126"/>
      <c r="B339" s="146"/>
      <c r="C339" s="146"/>
      <c r="D339" s="132"/>
      <c r="E339" s="125"/>
      <c r="F339" s="125"/>
      <c r="G339" s="125"/>
      <c r="H339" s="125"/>
      <c r="I339" s="125"/>
      <c r="J339" s="125"/>
      <c r="K339" s="125"/>
    </row>
    <row r="340" spans="1:11" x14ac:dyDescent="0.25">
      <c r="A340" s="126"/>
      <c r="B340" s="146"/>
      <c r="C340" s="146"/>
      <c r="D340" s="132"/>
      <c r="E340" s="125"/>
      <c r="F340" s="125"/>
      <c r="G340" s="125"/>
      <c r="H340" s="125"/>
      <c r="I340" s="125"/>
      <c r="J340" s="125"/>
      <c r="K340" s="125"/>
    </row>
    <row r="341" spans="1:11" x14ac:dyDescent="0.25">
      <c r="A341" s="126"/>
      <c r="B341" s="146"/>
      <c r="C341" s="146"/>
      <c r="D341" s="132"/>
      <c r="E341" s="125"/>
      <c r="F341" s="125"/>
      <c r="G341" s="125"/>
      <c r="H341" s="125"/>
      <c r="I341" s="125"/>
      <c r="J341" s="125"/>
      <c r="K341" s="125"/>
    </row>
    <row r="342" spans="1:11" x14ac:dyDescent="0.25">
      <c r="A342" s="126"/>
      <c r="B342" s="146"/>
      <c r="C342" s="146"/>
      <c r="D342" s="132"/>
      <c r="E342" s="125"/>
      <c r="F342" s="125"/>
      <c r="G342" s="125"/>
      <c r="H342" s="125"/>
      <c r="I342" s="125"/>
      <c r="J342" s="125"/>
      <c r="K342" s="125"/>
    </row>
    <row r="343" spans="1:11" x14ac:dyDescent="0.25">
      <c r="A343" s="126"/>
      <c r="B343" s="146"/>
      <c r="C343" s="146"/>
      <c r="D343" s="132"/>
      <c r="E343" s="125"/>
      <c r="F343" s="125"/>
      <c r="G343" s="125"/>
      <c r="H343" s="125"/>
      <c r="I343" s="125"/>
      <c r="J343" s="125"/>
      <c r="K343" s="125"/>
    </row>
    <row r="344" spans="1:11" x14ac:dyDescent="0.25">
      <c r="A344" s="126"/>
      <c r="B344" s="146"/>
      <c r="C344" s="146"/>
      <c r="D344" s="132"/>
      <c r="E344" s="125"/>
      <c r="F344" s="125"/>
      <c r="G344" s="125"/>
      <c r="H344" s="125"/>
      <c r="I344" s="125"/>
      <c r="J344" s="125"/>
      <c r="K344" s="125"/>
    </row>
    <row r="345" spans="1:11" x14ac:dyDescent="0.25">
      <c r="A345" s="126"/>
      <c r="B345" s="146"/>
      <c r="C345" s="146"/>
      <c r="D345" s="132"/>
      <c r="E345" s="125"/>
      <c r="F345" s="125"/>
      <c r="G345" s="125"/>
      <c r="H345" s="125"/>
      <c r="I345" s="125"/>
      <c r="J345" s="125"/>
      <c r="K345" s="125"/>
    </row>
    <row r="346" spans="1:11" x14ac:dyDescent="0.25">
      <c r="A346" s="126"/>
      <c r="B346" s="146"/>
      <c r="C346" s="146"/>
      <c r="D346" s="132"/>
      <c r="E346" s="125"/>
      <c r="F346" s="125"/>
      <c r="G346" s="125"/>
      <c r="H346" s="125"/>
      <c r="I346" s="125"/>
      <c r="J346" s="125"/>
      <c r="K346" s="125"/>
    </row>
    <row r="347" spans="1:11" x14ac:dyDescent="0.25">
      <c r="A347" s="126"/>
      <c r="B347" s="146"/>
      <c r="C347" s="146"/>
      <c r="D347" s="132"/>
      <c r="E347" s="125"/>
      <c r="F347" s="125"/>
      <c r="G347" s="125"/>
      <c r="H347" s="125"/>
      <c r="I347" s="125"/>
      <c r="J347" s="125"/>
      <c r="K347" s="125"/>
    </row>
    <row r="348" spans="1:11" x14ac:dyDescent="0.25">
      <c r="A348" s="126"/>
      <c r="B348" s="146"/>
      <c r="C348" s="146"/>
      <c r="D348" s="132"/>
      <c r="E348" s="125"/>
      <c r="F348" s="125"/>
      <c r="G348" s="125"/>
      <c r="H348" s="125"/>
      <c r="I348" s="125"/>
      <c r="J348" s="125"/>
      <c r="K348" s="125"/>
    </row>
    <row r="349" spans="1:11" x14ac:dyDescent="0.25">
      <c r="A349" s="126"/>
      <c r="B349" s="146"/>
      <c r="C349" s="146"/>
      <c r="D349" s="132"/>
      <c r="E349" s="125"/>
      <c r="F349" s="125"/>
      <c r="G349" s="125"/>
      <c r="H349" s="125"/>
      <c r="I349" s="125"/>
      <c r="J349" s="125"/>
    </row>
    <row r="350" spans="1:11" x14ac:dyDescent="0.25">
      <c r="A350" s="126"/>
      <c r="B350" s="146"/>
      <c r="C350" s="146"/>
      <c r="D350" s="132"/>
      <c r="E350" s="125"/>
      <c r="F350" s="125"/>
      <c r="G350" s="125"/>
      <c r="H350" s="125"/>
      <c r="I350" s="125"/>
      <c r="J350" s="125"/>
    </row>
    <row r="351" spans="1:11" x14ac:dyDescent="0.25">
      <c r="A351" s="126"/>
      <c r="B351" s="146"/>
      <c r="C351" s="146"/>
      <c r="D351" s="132"/>
      <c r="E351" s="125"/>
      <c r="F351" s="125"/>
      <c r="G351" s="125"/>
      <c r="H351" s="125"/>
      <c r="I351" s="125"/>
      <c r="J351" s="125"/>
    </row>
    <row r="352" spans="1:11" x14ac:dyDescent="0.25">
      <c r="A352" s="126"/>
      <c r="B352" s="146"/>
      <c r="C352" s="146"/>
      <c r="D352" s="132"/>
      <c r="E352" s="125"/>
      <c r="F352" s="125"/>
      <c r="G352" s="125"/>
      <c r="H352" s="125"/>
      <c r="I352" s="125"/>
      <c r="J352" s="125"/>
    </row>
    <row r="353" spans="1:10" x14ac:dyDescent="0.25">
      <c r="A353" s="126"/>
      <c r="B353" s="146"/>
      <c r="C353" s="146"/>
      <c r="D353" s="132"/>
      <c r="E353" s="125"/>
      <c r="F353" s="125"/>
      <c r="G353" s="125"/>
      <c r="H353" s="125"/>
      <c r="I353" s="125"/>
      <c r="J353" s="125"/>
    </row>
    <row r="354" spans="1:10" x14ac:dyDescent="0.25">
      <c r="A354" s="126"/>
      <c r="B354" s="146"/>
      <c r="C354" s="146"/>
      <c r="D354" s="132"/>
      <c r="E354" s="125"/>
      <c r="F354" s="125"/>
      <c r="G354" s="125"/>
      <c r="H354" s="125"/>
      <c r="I354" s="125"/>
      <c r="J354" s="125"/>
    </row>
    <row r="355" spans="1:10" x14ac:dyDescent="0.25">
      <c r="A355" s="126"/>
      <c r="B355" s="146"/>
      <c r="C355" s="146"/>
      <c r="D355" s="132"/>
      <c r="E355" s="125"/>
      <c r="F355" s="125"/>
      <c r="G355" s="125"/>
      <c r="H355" s="125"/>
      <c r="I355" s="125"/>
      <c r="J355" s="125"/>
    </row>
    <row r="356" spans="1:10" x14ac:dyDescent="0.25">
      <c r="A356" s="126"/>
      <c r="B356" s="146"/>
      <c r="C356" s="146"/>
      <c r="D356" s="132"/>
      <c r="E356" s="125"/>
      <c r="F356" s="125"/>
      <c r="G356" s="125"/>
      <c r="H356" s="125"/>
      <c r="I356" s="125"/>
      <c r="J356" s="125"/>
    </row>
    <row r="357" spans="1:10" x14ac:dyDescent="0.25">
      <c r="A357" s="126"/>
      <c r="B357" s="146"/>
      <c r="C357" s="146"/>
      <c r="D357" s="132"/>
      <c r="E357" s="125"/>
      <c r="F357" s="125"/>
      <c r="G357" s="125"/>
      <c r="H357" s="125"/>
      <c r="I357" s="125"/>
      <c r="J357" s="125"/>
    </row>
    <row r="358" spans="1:10" x14ac:dyDescent="0.25">
      <c r="A358" s="126"/>
      <c r="B358" s="146"/>
      <c r="C358" s="146"/>
      <c r="D358" s="132"/>
      <c r="E358" s="125"/>
      <c r="F358" s="125"/>
      <c r="G358" s="125"/>
      <c r="H358" s="125"/>
      <c r="I358" s="125"/>
      <c r="J358" s="125"/>
    </row>
    <row r="359" spans="1:10" x14ac:dyDescent="0.25">
      <c r="A359" s="126"/>
      <c r="B359" s="146"/>
      <c r="C359" s="146"/>
      <c r="D359" s="132"/>
      <c r="E359" s="125"/>
      <c r="F359" s="125"/>
      <c r="G359" s="125"/>
      <c r="H359" s="125"/>
      <c r="I359" s="125"/>
      <c r="J359" s="125"/>
    </row>
    <row r="360" spans="1:10" x14ac:dyDescent="0.25">
      <c r="A360" s="126"/>
      <c r="B360" s="146"/>
      <c r="C360" s="146"/>
      <c r="D360" s="132"/>
      <c r="E360" s="125"/>
      <c r="F360" s="125"/>
      <c r="G360" s="125"/>
      <c r="H360" s="125"/>
      <c r="I360" s="125"/>
      <c r="J360" s="125"/>
    </row>
    <row r="361" spans="1:10" x14ac:dyDescent="0.25">
      <c r="A361" s="126"/>
      <c r="B361" s="146"/>
      <c r="C361" s="146"/>
      <c r="D361" s="132"/>
      <c r="E361" s="125"/>
      <c r="F361" s="125"/>
      <c r="G361" s="125"/>
      <c r="H361" s="125"/>
      <c r="I361" s="125"/>
      <c r="J361" s="125"/>
    </row>
    <row r="362" spans="1:10" x14ac:dyDescent="0.25">
      <c r="A362" s="126"/>
      <c r="B362" s="146"/>
      <c r="C362" s="146"/>
      <c r="D362" s="132"/>
      <c r="E362" s="125"/>
      <c r="F362" s="125"/>
      <c r="G362" s="125"/>
      <c r="H362" s="125"/>
      <c r="I362" s="125"/>
      <c r="J362" s="125"/>
    </row>
    <row r="1042038" spans="10:10" x14ac:dyDescent="0.25">
      <c r="J1042038" s="118"/>
    </row>
  </sheetData>
  <sortState xmlns:xlrd2="http://schemas.microsoft.com/office/spreadsheetml/2017/richdata2" ref="A7:I48">
    <sortCondition ref="F7:F48"/>
  </sortState>
  <mergeCells count="5">
    <mergeCell ref="L2:L4"/>
    <mergeCell ref="A2:B2"/>
    <mergeCell ref="A3:B3"/>
    <mergeCell ref="A1:D1"/>
    <mergeCell ref="A4:B4"/>
  </mergeCells>
  <hyperlinks>
    <hyperlink ref="G27" r:id="rId1" xr:uid="{4600E78A-0452-400C-949F-A7B3C9D1719D}"/>
    <hyperlink ref="G14" r:id="rId2" xr:uid="{2E380CE2-963B-4D82-8AEE-2CD98F95E65A}"/>
  </hyperlinks>
  <pageMargins left="0.7" right="0.7" top="0.75" bottom="0.75" header="0.3" footer="0.3"/>
  <pageSetup scale="85"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75"/>
  <sheetViews>
    <sheetView view="pageBreakPreview" zoomScaleNormal="100" zoomScaleSheetLayoutView="100" workbookViewId="0">
      <selection activeCell="A40" sqref="A40"/>
    </sheetView>
  </sheetViews>
  <sheetFormatPr defaultColWidth="9.109375" defaultRowHeight="26.25" customHeight="1" x14ac:dyDescent="0.25"/>
  <cols>
    <col min="1" max="1" width="21.109375" style="1" customWidth="1"/>
    <col min="2" max="2" width="16" style="103" customWidth="1"/>
    <col min="3" max="3" width="20.109375" style="103" customWidth="1"/>
    <col min="4" max="6" width="15.109375" style="103" customWidth="1"/>
    <col min="7" max="7" width="40.44140625" style="71" customWidth="1"/>
    <col min="8" max="10" width="9.109375" style="26" hidden="1" customWidth="1"/>
    <col min="11" max="11" width="0" style="26" hidden="1" customWidth="1"/>
    <col min="12" max="16384" width="9.109375" style="26"/>
  </cols>
  <sheetData>
    <row r="1" spans="1:9" ht="17.399999999999999" x14ac:dyDescent="0.3">
      <c r="A1" s="75" t="str">
        <f>Registrations!A1</f>
        <v>2024 Winter Sports Weekend</v>
      </c>
      <c r="B1" s="101"/>
      <c r="C1" s="102"/>
      <c r="D1" s="102"/>
      <c r="E1" s="102"/>
      <c r="F1" s="102"/>
      <c r="G1" s="119">
        <f ca="1">Registrations!D2</f>
        <v>45337</v>
      </c>
    </row>
    <row r="2" spans="1:9" ht="17.399999999999999" x14ac:dyDescent="0.3">
      <c r="A2" s="136" t="str">
        <f>Registrations!A2</f>
        <v>February 16-18, 2024</v>
      </c>
      <c r="B2" s="145"/>
      <c r="D2" s="35"/>
      <c r="G2" s="70"/>
    </row>
    <row r="3" spans="1:9" ht="18" thickBot="1" x14ac:dyDescent="0.35">
      <c r="A3" s="136" t="str">
        <f>Registrations!A3</f>
        <v xml:space="preserve">Camp Rotary </v>
      </c>
      <c r="B3" s="194" t="str">
        <f>Registrations!A4</f>
        <v>(3201 S Clare Avenue Clare, MI 48617, US)</v>
      </c>
      <c r="C3" s="194"/>
      <c r="D3" s="194"/>
      <c r="E3" s="194"/>
      <c r="F3" s="194"/>
      <c r="G3" s="70"/>
    </row>
    <row r="4" spans="1:9" ht="55.2" customHeight="1" thickBot="1" x14ac:dyDescent="0.3">
      <c r="A4" s="175" t="s">
        <v>1593</v>
      </c>
      <c r="B4" s="176"/>
      <c r="C4" s="177" t="s">
        <v>1857</v>
      </c>
      <c r="D4" s="178"/>
      <c r="E4" s="177"/>
      <c r="F4" s="177"/>
      <c r="G4" s="179"/>
    </row>
    <row r="5" spans="1:9" ht="43.2" customHeight="1" thickBot="1" x14ac:dyDescent="0.3">
      <c r="A5" s="184" t="s">
        <v>1588</v>
      </c>
      <c r="B5" s="185"/>
      <c r="C5" s="186" t="s">
        <v>1858</v>
      </c>
      <c r="D5" s="187"/>
      <c r="E5" s="186"/>
      <c r="F5" s="186"/>
      <c r="G5" s="188"/>
    </row>
    <row r="6" spans="1:9" s="74" customFormat="1" ht="21" customHeight="1" x14ac:dyDescent="0.25">
      <c r="A6" s="180" t="s">
        <v>1593</v>
      </c>
      <c r="B6" s="181"/>
      <c r="C6" s="181"/>
      <c r="D6" s="182"/>
      <c r="E6" s="183"/>
      <c r="F6" s="182"/>
      <c r="G6" s="182"/>
    </row>
    <row r="7" spans="1:9" s="74" customFormat="1" ht="30" customHeight="1" x14ac:dyDescent="0.25">
      <c r="A7" s="154" t="s">
        <v>14</v>
      </c>
      <c r="B7" s="155" t="s">
        <v>15</v>
      </c>
      <c r="C7" s="155" t="s">
        <v>16</v>
      </c>
      <c r="D7" s="155" t="s">
        <v>17</v>
      </c>
      <c r="E7" s="155" t="s">
        <v>18</v>
      </c>
      <c r="F7" s="155" t="s">
        <v>19</v>
      </c>
      <c r="G7" s="156" t="s">
        <v>20</v>
      </c>
      <c r="I7" s="74">
        <f>COUNTBLANK(B17:F19)</f>
        <v>15</v>
      </c>
    </row>
    <row r="8" spans="1:9" s="74" customFormat="1" ht="30" customHeight="1" x14ac:dyDescent="0.25">
      <c r="A8" s="161" t="str">
        <f t="shared" ref="A8:A16" si="0">LEFT(B8,FIND(",",B8)-1)</f>
        <v>Aspinall</v>
      </c>
      <c r="B8" s="147" t="s">
        <v>1611</v>
      </c>
      <c r="C8" s="147" t="s">
        <v>1849</v>
      </c>
      <c r="D8" s="147" t="s">
        <v>1849</v>
      </c>
      <c r="E8" s="147" t="s">
        <v>1637</v>
      </c>
      <c r="F8" s="147" t="s">
        <v>1637</v>
      </c>
      <c r="G8" s="147" t="s">
        <v>1848</v>
      </c>
      <c r="H8" s="157"/>
    </row>
    <row r="9" spans="1:9" s="74" customFormat="1" ht="30" customHeight="1" x14ac:dyDescent="0.25">
      <c r="A9" s="161" t="str">
        <f t="shared" si="0"/>
        <v>Maguire</v>
      </c>
      <c r="B9" s="158" t="s">
        <v>1843</v>
      </c>
      <c r="C9" s="197" t="s">
        <v>1829</v>
      </c>
      <c r="D9" s="147" t="s">
        <v>1637</v>
      </c>
      <c r="E9" s="147" t="s">
        <v>1637</v>
      </c>
      <c r="F9" s="147" t="s">
        <v>1637</v>
      </c>
      <c r="G9" s="147"/>
      <c r="H9" s="157"/>
    </row>
    <row r="10" spans="1:9" s="74" customFormat="1" ht="30" customHeight="1" x14ac:dyDescent="0.25">
      <c r="A10" s="161" t="str">
        <f t="shared" si="0"/>
        <v>makowski</v>
      </c>
      <c r="B10" s="158" t="s">
        <v>1679</v>
      </c>
      <c r="C10" s="158" t="s">
        <v>1728</v>
      </c>
      <c r="D10" s="147" t="s">
        <v>1637</v>
      </c>
      <c r="E10" s="147" t="s">
        <v>1637</v>
      </c>
      <c r="F10" s="147" t="s">
        <v>1637</v>
      </c>
      <c r="G10" s="147"/>
      <c r="H10" s="157"/>
    </row>
    <row r="11" spans="1:9" s="74" customFormat="1" ht="30" customHeight="1" x14ac:dyDescent="0.25">
      <c r="A11" s="161" t="str">
        <f t="shared" si="0"/>
        <v>Mullins</v>
      </c>
      <c r="B11" s="158" t="s">
        <v>1826</v>
      </c>
      <c r="C11" s="158" t="s">
        <v>1824</v>
      </c>
      <c r="D11" s="158" t="s">
        <v>1743</v>
      </c>
      <c r="E11" s="147" t="s">
        <v>1637</v>
      </c>
      <c r="F11" s="147" t="s">
        <v>1637</v>
      </c>
      <c r="G11" s="147"/>
      <c r="H11" s="157"/>
    </row>
    <row r="12" spans="1:9" s="74" customFormat="1" ht="30" customHeight="1" x14ac:dyDescent="0.25">
      <c r="A12" s="161" t="str">
        <f t="shared" si="0"/>
        <v>Rouse</v>
      </c>
      <c r="B12" s="158" t="s">
        <v>1837</v>
      </c>
      <c r="C12" s="158" t="s">
        <v>1604</v>
      </c>
      <c r="D12" s="147" t="s">
        <v>1637</v>
      </c>
      <c r="E12" s="147" t="s">
        <v>1637</v>
      </c>
      <c r="F12" s="147" t="s">
        <v>1637</v>
      </c>
      <c r="G12" s="147"/>
      <c r="H12" s="157"/>
    </row>
    <row r="13" spans="1:9" s="74" customFormat="1" ht="30" customHeight="1" x14ac:dyDescent="0.25">
      <c r="A13" s="161" t="str">
        <f t="shared" si="0"/>
        <v>Smith</v>
      </c>
      <c r="B13" s="158" t="s">
        <v>343</v>
      </c>
      <c r="C13" s="158" t="s">
        <v>1747</v>
      </c>
      <c r="D13" s="147" t="s">
        <v>1637</v>
      </c>
      <c r="E13" s="147" t="s">
        <v>1637</v>
      </c>
      <c r="F13" s="147" t="s">
        <v>1637</v>
      </c>
      <c r="G13" s="147"/>
      <c r="H13" s="157"/>
    </row>
    <row r="14" spans="1:9" s="74" customFormat="1" ht="30" customHeight="1" x14ac:dyDescent="0.25">
      <c r="A14" s="161" t="str">
        <f t="shared" si="0"/>
        <v>Swafford</v>
      </c>
      <c r="B14" s="158" t="s">
        <v>347</v>
      </c>
      <c r="C14" s="158" t="s">
        <v>1677</v>
      </c>
      <c r="D14" s="158" t="s">
        <v>1640</v>
      </c>
      <c r="E14" s="147" t="s">
        <v>1637</v>
      </c>
      <c r="F14" s="147" t="s">
        <v>1637</v>
      </c>
      <c r="G14" s="147"/>
      <c r="H14" s="157"/>
    </row>
    <row r="15" spans="1:9" s="74" customFormat="1" ht="30" customHeight="1" x14ac:dyDescent="0.25">
      <c r="A15" s="161" t="str">
        <f t="shared" si="0"/>
        <v>Zamora-Li</v>
      </c>
      <c r="B15" s="158" t="s">
        <v>1841</v>
      </c>
      <c r="C15" s="158" t="s">
        <v>1634</v>
      </c>
      <c r="D15" s="147" t="s">
        <v>1637</v>
      </c>
      <c r="E15" s="147" t="s">
        <v>1637</v>
      </c>
      <c r="F15" s="147" t="s">
        <v>1637</v>
      </c>
      <c r="G15" s="147"/>
      <c r="H15" s="157"/>
    </row>
    <row r="16" spans="1:9" s="74" customFormat="1" ht="30" hidden="1" customHeight="1" x14ac:dyDescent="0.25">
      <c r="A16" s="161" t="e">
        <f t="shared" si="0"/>
        <v>#VALUE!</v>
      </c>
      <c r="B16" s="193"/>
      <c r="C16" s="193"/>
      <c r="D16" s="193"/>
      <c r="E16" s="193"/>
      <c r="F16" s="193"/>
      <c r="G16" s="147"/>
      <c r="H16" s="157"/>
    </row>
    <row r="17" spans="1:11" ht="13.2" hidden="1" x14ac:dyDescent="0.25">
      <c r="A17" s="174" t="s">
        <v>1615</v>
      </c>
      <c r="B17" s="174"/>
      <c r="C17" s="174"/>
      <c r="D17" s="174"/>
      <c r="E17" s="174"/>
      <c r="F17" s="174"/>
      <c r="G17" s="174"/>
      <c r="H17" s="147"/>
      <c r="K17" s="74"/>
    </row>
    <row r="18" spans="1:11" ht="28.8" hidden="1" customHeight="1" x14ac:dyDescent="0.25">
      <c r="A18" s="161">
        <f>B18</f>
        <v>0</v>
      </c>
      <c r="B18" s="147"/>
      <c r="C18" s="147"/>
      <c r="D18" s="147"/>
      <c r="E18" s="147"/>
      <c r="F18" s="147"/>
      <c r="G18" s="147"/>
      <c r="H18" s="147"/>
      <c r="K18" s="74"/>
    </row>
    <row r="19" spans="1:11" s="78" customFormat="1" ht="29.4" hidden="1" customHeight="1" x14ac:dyDescent="0.25">
      <c r="A19" s="161">
        <f>B19</f>
        <v>0</v>
      </c>
      <c r="B19" s="147"/>
      <c r="C19" s="147"/>
      <c r="D19" s="147"/>
      <c r="E19" s="147"/>
      <c r="F19" s="147"/>
      <c r="G19" s="147"/>
      <c r="H19" s="147"/>
      <c r="K19" s="153"/>
    </row>
    <row r="20" spans="1:11" ht="24.6" customHeight="1" x14ac:dyDescent="0.25">
      <c r="A20" s="173" t="s">
        <v>1588</v>
      </c>
      <c r="B20" s="173"/>
      <c r="C20" s="173"/>
      <c r="D20" s="173"/>
      <c r="E20" s="173"/>
      <c r="F20" s="173"/>
      <c r="G20" s="173"/>
      <c r="H20" s="173"/>
      <c r="K20" s="74"/>
    </row>
    <row r="21" spans="1:11" ht="27.6" customHeight="1" x14ac:dyDescent="0.25">
      <c r="A21" s="160" t="str">
        <f t="shared" ref="A21:A29" si="1">LEFT(B21,FIND(",",B21)-1)</f>
        <v>Bronson</v>
      </c>
      <c r="B21" s="192" t="s">
        <v>1829</v>
      </c>
      <c r="C21" s="196" t="s">
        <v>1743</v>
      </c>
      <c r="D21" s="196" t="s">
        <v>347</v>
      </c>
      <c r="E21" s="195" t="s">
        <v>1637</v>
      </c>
      <c r="F21" s="195" t="s">
        <v>1637</v>
      </c>
      <c r="G21" s="147"/>
      <c r="H21" s="158"/>
      <c r="I21" s="39"/>
      <c r="K21" s="74"/>
    </row>
    <row r="22" spans="1:11" ht="27.6" customHeight="1" x14ac:dyDescent="0.25">
      <c r="A22" s="160" t="str">
        <f t="shared" si="1"/>
        <v>Genslak</v>
      </c>
      <c r="B22" s="192" t="s">
        <v>1604</v>
      </c>
      <c r="C22" s="192" t="s">
        <v>1837</v>
      </c>
      <c r="D22" s="195" t="s">
        <v>1637</v>
      </c>
      <c r="E22" s="195" t="s">
        <v>1637</v>
      </c>
      <c r="F22" s="195" t="s">
        <v>1637</v>
      </c>
      <c r="G22" s="147"/>
      <c r="H22" s="158"/>
      <c r="I22" s="39"/>
      <c r="K22" s="74"/>
    </row>
    <row r="23" spans="1:11" ht="27.6" customHeight="1" x14ac:dyDescent="0.25">
      <c r="A23" s="160" t="str">
        <f t="shared" si="1"/>
        <v>Maguire</v>
      </c>
      <c r="B23" s="192" t="s">
        <v>1843</v>
      </c>
      <c r="C23" s="196" t="s">
        <v>343</v>
      </c>
      <c r="D23" s="195" t="s">
        <v>1637</v>
      </c>
      <c r="E23" s="195" t="s">
        <v>1637</v>
      </c>
      <c r="F23" s="195" t="s">
        <v>1637</v>
      </c>
      <c r="G23" s="147"/>
      <c r="H23" s="158"/>
      <c r="I23" s="39"/>
      <c r="K23" s="74"/>
    </row>
    <row r="24" spans="1:11" ht="27.6" customHeight="1" x14ac:dyDescent="0.25">
      <c r="A24" s="160" t="str">
        <f t="shared" si="1"/>
        <v>makowski</v>
      </c>
      <c r="B24" s="192" t="s">
        <v>1679</v>
      </c>
      <c r="C24" s="192" t="s">
        <v>1728</v>
      </c>
      <c r="D24" s="195" t="s">
        <v>1637</v>
      </c>
      <c r="E24" s="195" t="s">
        <v>1637</v>
      </c>
      <c r="F24" s="195" t="s">
        <v>1637</v>
      </c>
      <c r="G24" s="147"/>
      <c r="H24" s="158"/>
      <c r="I24" s="39"/>
      <c r="K24" s="74"/>
    </row>
    <row r="25" spans="1:11" s="74" customFormat="1" ht="30" customHeight="1" x14ac:dyDescent="0.25">
      <c r="A25" s="160" t="str">
        <f t="shared" si="1"/>
        <v>Mullins</v>
      </c>
      <c r="B25" s="192" t="s">
        <v>1826</v>
      </c>
      <c r="C25" s="192" t="s">
        <v>1824</v>
      </c>
      <c r="D25" s="196" t="s">
        <v>1611</v>
      </c>
      <c r="E25" s="195" t="s">
        <v>1637</v>
      </c>
      <c r="F25" s="195" t="s">
        <v>1637</v>
      </c>
      <c r="G25" s="147"/>
      <c r="H25" s="157"/>
    </row>
    <row r="26" spans="1:11" s="74" customFormat="1" ht="30" customHeight="1" x14ac:dyDescent="0.25">
      <c r="A26" s="160" t="str">
        <f t="shared" si="1"/>
        <v>Ramkumar</v>
      </c>
      <c r="B26" s="39" t="s">
        <v>1677</v>
      </c>
      <c r="C26" s="196" t="s">
        <v>1640</v>
      </c>
      <c r="D26" s="195" t="s">
        <v>1637</v>
      </c>
      <c r="E26" s="195" t="s">
        <v>1637</v>
      </c>
      <c r="F26" s="195" t="s">
        <v>1637</v>
      </c>
      <c r="G26" s="147"/>
      <c r="H26" s="157"/>
    </row>
    <row r="27" spans="1:11" ht="27.6" customHeight="1" x14ac:dyDescent="0.25">
      <c r="A27" s="160" t="str">
        <f t="shared" si="1"/>
        <v>Zamora-Li</v>
      </c>
      <c r="B27" s="192" t="s">
        <v>1841</v>
      </c>
      <c r="C27" s="192" t="s">
        <v>1634</v>
      </c>
      <c r="D27" s="195" t="s">
        <v>1637</v>
      </c>
      <c r="E27" s="195" t="s">
        <v>1637</v>
      </c>
      <c r="F27" s="195" t="s">
        <v>1637</v>
      </c>
      <c r="G27" s="147"/>
      <c r="H27" s="158"/>
      <c r="I27" s="39"/>
      <c r="K27" s="74"/>
    </row>
    <row r="28" spans="1:11" ht="27.6" hidden="1" customHeight="1" x14ac:dyDescent="0.25">
      <c r="A28" s="160" t="e">
        <f t="shared" si="1"/>
        <v>#VALUE!</v>
      </c>
      <c r="B28" s="195"/>
      <c r="C28" s="195"/>
      <c r="D28" s="195"/>
      <c r="E28" s="195"/>
      <c r="F28" s="195"/>
      <c r="G28" s="147"/>
      <c r="H28" s="158"/>
      <c r="I28" s="39"/>
      <c r="K28" s="74"/>
    </row>
    <row r="29" spans="1:11" ht="27.6" hidden="1" customHeight="1" x14ac:dyDescent="0.25">
      <c r="A29" s="160" t="e">
        <f t="shared" si="1"/>
        <v>#VALUE!</v>
      </c>
      <c r="B29" s="195"/>
      <c r="C29" s="195"/>
      <c r="D29" s="195"/>
      <c r="E29" s="195"/>
      <c r="F29" s="195"/>
      <c r="G29" s="147"/>
      <c r="H29" s="158"/>
      <c r="I29" s="39"/>
      <c r="K29" s="74"/>
    </row>
    <row r="30" spans="1:11" ht="13.2" hidden="1" x14ac:dyDescent="0.25">
      <c r="A30" s="173" t="s">
        <v>1614</v>
      </c>
      <c r="B30" s="173"/>
      <c r="C30" s="173"/>
      <c r="D30" s="173"/>
      <c r="E30" s="173"/>
      <c r="F30" s="173"/>
      <c r="G30" s="173"/>
      <c r="H30" s="158"/>
      <c r="I30" s="39"/>
    </row>
    <row r="31" spans="1:11" ht="25.8" hidden="1" customHeight="1" x14ac:dyDescent="0.25">
      <c r="A31" s="159">
        <f t="shared" ref="A31:A32" si="2">B31</f>
        <v>0</v>
      </c>
      <c r="B31" s="147"/>
      <c r="C31" s="147"/>
      <c r="D31" s="147"/>
      <c r="E31" s="147"/>
      <c r="F31" s="147"/>
      <c r="G31" s="147"/>
      <c r="H31" s="158"/>
      <c r="I31" s="39"/>
    </row>
    <row r="32" spans="1:11" s="78" customFormat="1" ht="29.4" hidden="1" customHeight="1" x14ac:dyDescent="0.25">
      <c r="A32" s="159">
        <f t="shared" si="2"/>
        <v>0</v>
      </c>
      <c r="B32" s="147"/>
      <c r="C32" s="147"/>
      <c r="D32" s="147"/>
      <c r="E32" s="147"/>
      <c r="F32" s="147"/>
      <c r="G32" s="147"/>
      <c r="H32" s="158"/>
    </row>
    <row r="33" spans="2:13" ht="24.6" customHeight="1" x14ac:dyDescent="0.25">
      <c r="B33" s="26"/>
      <c r="D33" s="26"/>
    </row>
    <row r="34" spans="2:13" ht="24.6" customHeight="1" x14ac:dyDescent="0.25">
      <c r="B34" s="1"/>
      <c r="C34" s="1"/>
      <c r="D34" s="1"/>
      <c r="E34" s="1"/>
      <c r="F34" s="1"/>
      <c r="G34" s="1"/>
    </row>
    <row r="35" spans="2:13" ht="24.6" customHeight="1" x14ac:dyDescent="0.25"/>
    <row r="36" spans="2:13" ht="24.6" customHeight="1" x14ac:dyDescent="0.3">
      <c r="M36" s="129"/>
    </row>
    <row r="37" spans="2:13" ht="24.6" customHeight="1" x14ac:dyDescent="0.25"/>
    <row r="38" spans="2:13" ht="24.6" customHeight="1" x14ac:dyDescent="0.25"/>
    <row r="39" spans="2:13" ht="24.6" customHeight="1" x14ac:dyDescent="0.25"/>
    <row r="40" spans="2:13" ht="24.6" customHeight="1" x14ac:dyDescent="0.25"/>
    <row r="41" spans="2:13" ht="24.6" customHeight="1" x14ac:dyDescent="0.25"/>
    <row r="42" spans="2:13" ht="24.6" customHeight="1" x14ac:dyDescent="0.25"/>
    <row r="43" spans="2:13" ht="24.6" customHeight="1" x14ac:dyDescent="0.25"/>
    <row r="44" spans="2:13" ht="24.6" customHeight="1" x14ac:dyDescent="0.25"/>
    <row r="45" spans="2:13" ht="24.6" customHeight="1" x14ac:dyDescent="0.25"/>
    <row r="46" spans="2:13" ht="24.6" customHeight="1" x14ac:dyDescent="0.25"/>
    <row r="47" spans="2:13" ht="24.6" customHeight="1" x14ac:dyDescent="0.25"/>
    <row r="48" spans="2:13" ht="24.6" customHeight="1" x14ac:dyDescent="0.25"/>
    <row r="49" ht="24.6" customHeight="1" x14ac:dyDescent="0.25"/>
    <row r="50" ht="24.6" customHeight="1" x14ac:dyDescent="0.25"/>
    <row r="51" ht="24.6" customHeight="1" x14ac:dyDescent="0.25"/>
    <row r="52" ht="24.6" customHeight="1" x14ac:dyDescent="0.25"/>
    <row r="53" ht="24.6" customHeight="1" x14ac:dyDescent="0.25"/>
    <row r="54" ht="24.6" customHeight="1" x14ac:dyDescent="0.25"/>
    <row r="55" ht="24.6" customHeight="1" x14ac:dyDescent="0.25"/>
    <row r="74" spans="1:4" ht="26.25" customHeight="1" x14ac:dyDescent="0.25">
      <c r="A74" s="151" t="s">
        <v>1349</v>
      </c>
      <c r="B74" s="152"/>
      <c r="C74" s="152"/>
      <c r="D74" s="152" t="s">
        <v>1690</v>
      </c>
    </row>
    <row r="75" spans="1:4" ht="26.25" customHeight="1" x14ac:dyDescent="0.25">
      <c r="A75" s="151"/>
      <c r="B75" s="152"/>
      <c r="C75" s="152"/>
      <c r="D75" s="152"/>
    </row>
  </sheetData>
  <mergeCells count="9">
    <mergeCell ref="B3:F3"/>
    <mergeCell ref="A30:G30"/>
    <mergeCell ref="A17:G17"/>
    <mergeCell ref="A4:B4"/>
    <mergeCell ref="C4:G4"/>
    <mergeCell ref="A6:G6"/>
    <mergeCell ref="A5:B5"/>
    <mergeCell ref="C5:G5"/>
    <mergeCell ref="A20:H20"/>
  </mergeCells>
  <phoneticPr fontId="11" type="noConversion"/>
  <pageMargins left="0.7" right="0.7" top="0.75" bottom="0.75" header="0.3" footer="0.3"/>
  <pageSetup scale="77" fitToHeight="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5"/>
  <sheetViews>
    <sheetView topLeftCell="A13" workbookViewId="0">
      <selection activeCell="H26" sqref="H26"/>
    </sheetView>
  </sheetViews>
  <sheetFormatPr defaultColWidth="8.88671875" defaultRowHeight="14.4" x14ac:dyDescent="0.3"/>
  <cols>
    <col min="1" max="1" width="17.44140625" style="51" bestFit="1" customWidth="1"/>
    <col min="2" max="2" width="10.6640625" style="51" bestFit="1" customWidth="1"/>
    <col min="3" max="3" width="25.44140625" style="51" bestFit="1" customWidth="1"/>
    <col min="4" max="4" width="10.6640625" style="51" customWidth="1"/>
    <col min="5" max="5" width="15.6640625" style="51" bestFit="1" customWidth="1"/>
    <col min="6" max="6" width="10.6640625" style="51" customWidth="1"/>
    <col min="7" max="7" width="23" style="51" customWidth="1"/>
    <col min="8" max="9" width="12.6640625" style="51" bestFit="1" customWidth="1"/>
    <col min="10" max="10" width="33.6640625" style="51" customWidth="1"/>
    <col min="11" max="11" width="11.6640625" style="51" customWidth="1"/>
    <col min="12" max="12" width="16.6640625" style="51" customWidth="1"/>
    <col min="13" max="13" width="17.6640625" style="51" customWidth="1"/>
    <col min="14" max="14" width="14.109375" style="51" customWidth="1"/>
    <col min="15" max="15" width="17.6640625" style="51" customWidth="1"/>
    <col min="16" max="17" width="11.6640625" style="51" customWidth="1"/>
    <col min="18" max="16384" width="8.88671875" style="51"/>
  </cols>
  <sheetData>
    <row r="1" spans="1:11" x14ac:dyDescent="0.3">
      <c r="A1" t="s">
        <v>3</v>
      </c>
      <c r="B1" t="s">
        <v>1596</v>
      </c>
      <c r="C1" t="s">
        <v>1288</v>
      </c>
      <c r="D1" t="s">
        <v>1289</v>
      </c>
      <c r="E1" t="s">
        <v>1597</v>
      </c>
      <c r="F1" t="s">
        <v>7</v>
      </c>
      <c r="G1" t="s">
        <v>9</v>
      </c>
      <c r="H1" t="s">
        <v>1</v>
      </c>
    </row>
    <row r="2" spans="1:11" x14ac:dyDescent="0.3">
      <c r="A2" t="str">
        <f>'[1]Scouts as of 3-22'!A3&amp;", "&amp;'[1]Scouts as of 3-22'!B3</f>
        <v>Albanese, Nathan</v>
      </c>
      <c r="B2" t="str">
        <f>'[1]Scouts as of 3-22'!C3&amp;"  "&amp;'[1]Scouts as of 3-22'!D3</f>
        <v xml:space="preserve">36875 Howard road  </v>
      </c>
      <c r="C2" t="str">
        <f>'[1]Scouts as of 3-22'!E3</f>
        <v>Farmington Hills</v>
      </c>
      <c r="D2" t="str">
        <f>'[1]Scouts as of 3-22'!F3</f>
        <v>MI</v>
      </c>
      <c r="E2">
        <f>'[1]Scouts as of 3-22'!G3</f>
        <v>48331</v>
      </c>
      <c r="F2" t="str">
        <f>'[1]Scouts as of 3-22'!L3</f>
        <v>Paul Bunyan</v>
      </c>
      <c r="G2" s="55" t="str">
        <f>'[1]Scouts as of 3-22'!H3</f>
        <v>248-835-3606</v>
      </c>
      <c r="H2" t="str">
        <f>'[1]Scouts as of 3-22'!J3</f>
        <v/>
      </c>
      <c r="K2" s="52"/>
    </row>
    <row r="3" spans="1:11" x14ac:dyDescent="0.3">
      <c r="A3" t="str">
        <f>'[1]Scouts as of 3-22'!A4&amp;", "&amp;'[1]Scouts as of 3-22'!B4</f>
        <v>Alexander, George</v>
      </c>
      <c r="B3" t="str">
        <f>'[1]Scouts as of 3-22'!C4&amp;"  "&amp;'[1]Scouts as of 3-22'!D4</f>
        <v xml:space="preserve">13100 Balfour  </v>
      </c>
      <c r="C3" t="str">
        <f>'[1]Scouts as of 3-22'!E4</f>
        <v>Huntington Woods</v>
      </c>
      <c r="D3" t="str">
        <f>'[1]Scouts as of 3-22'!F4</f>
        <v>MI</v>
      </c>
      <c r="E3">
        <f>'[1]Scouts as of 3-22'!G4</f>
        <v>480701701</v>
      </c>
      <c r="F3" t="str">
        <f>'[1]Scouts as of 3-22'!L4</f>
        <v>Swole Swine</v>
      </c>
      <c r="G3" s="55" t="str">
        <f>'[1]Scouts as of 3-22'!H4</f>
        <v>(248)336-0032</v>
      </c>
      <c r="H3" t="str">
        <f>'[1]Scouts as of 3-22'!J4</f>
        <v/>
      </c>
      <c r="K3" s="52"/>
    </row>
    <row r="4" spans="1:11" x14ac:dyDescent="0.3">
      <c r="A4" t="str">
        <f>'[1]Scouts as of 3-22'!A5&amp;", "&amp;'[1]Scouts as of 3-22'!B5</f>
        <v>Aspinall, Charlie</v>
      </c>
      <c r="B4" t="str">
        <f>'[1]Scouts as of 3-22'!C5&amp;"  "&amp;'[1]Scouts as of 3-22'!D5</f>
        <v xml:space="preserve">38373 Lana Ct  </v>
      </c>
      <c r="C4" t="str">
        <f>'[1]Scouts as of 3-22'!E5</f>
        <v>Farmington Hills</v>
      </c>
      <c r="D4" t="str">
        <f>'[1]Scouts as of 3-22'!F5</f>
        <v>MI</v>
      </c>
      <c r="E4">
        <f>'[1]Scouts as of 3-22'!G5</f>
        <v>48335</v>
      </c>
      <c r="F4" t="str">
        <f>'[1]Scouts as of 3-22'!L5</f>
        <v>Scouts in Training</v>
      </c>
      <c r="G4" s="55" t="str">
        <f>'[1]Scouts as of 3-22'!H5</f>
        <v>248-880-8662</v>
      </c>
      <c r="H4" t="str">
        <f>'[1]Scouts as of 3-22'!J5</f>
        <v/>
      </c>
      <c r="K4" s="52"/>
    </row>
    <row r="5" spans="1:11" x14ac:dyDescent="0.3">
      <c r="A5" t="str">
        <f>'[1]Scouts as of 3-22'!A6&amp;", "&amp;'[1]Scouts as of 3-22'!B6</f>
        <v>Baca Mora, Said</v>
      </c>
      <c r="B5" t="str">
        <f>'[1]Scouts as of 3-22'!C6&amp;"  "&amp;'[1]Scouts as of 3-22'!D6</f>
        <v xml:space="preserve">3994 Wexford Dr  </v>
      </c>
      <c r="C5" t="str">
        <f>'[1]Scouts as of 3-22'!E6</f>
        <v>Wixom</v>
      </c>
      <c r="D5" t="str">
        <f>'[1]Scouts as of 3-22'!F6</f>
        <v>MI</v>
      </c>
      <c r="E5">
        <f>'[1]Scouts as of 3-22'!G6</f>
        <v>48393</v>
      </c>
      <c r="F5" t="str">
        <f>'[1]Scouts as of 3-22'!L6</f>
        <v>Ax men</v>
      </c>
      <c r="G5" s="55" t="str">
        <f>'[1]Scouts as of 3-22'!H6</f>
        <v>248-574-1328</v>
      </c>
      <c r="H5" t="str">
        <f>'[1]Scouts as of 3-22'!J6</f>
        <v>rodolfobacap@gmail.com</v>
      </c>
      <c r="K5" s="52"/>
    </row>
    <row r="6" spans="1:11" x14ac:dyDescent="0.3">
      <c r="A6" t="str">
        <f>'[1]Scouts as of 3-22'!A7&amp;", "&amp;'[1]Scouts as of 3-22'!B7</f>
        <v>Baker, Sean</v>
      </c>
      <c r="B6" t="str">
        <f>'[1]Scouts as of 3-22'!C7&amp;"  "&amp;'[1]Scouts as of 3-22'!D7</f>
        <v xml:space="preserve">34719 Bunker Hill  </v>
      </c>
      <c r="C6" t="str">
        <f>'[1]Scouts as of 3-22'!E7</f>
        <v>Farmington Hills</v>
      </c>
      <c r="D6" t="str">
        <f>'[1]Scouts as of 3-22'!F7</f>
        <v>MI</v>
      </c>
      <c r="E6">
        <f>'[1]Scouts as of 3-22'!G7</f>
        <v>48331</v>
      </c>
      <c r="F6" t="str">
        <f>'[1]Scouts as of 3-22'!L7</f>
        <v>Pragmatic Paddlefish</v>
      </c>
      <c r="G6" s="55" t="str">
        <f>'[1]Scouts as of 3-22'!H7</f>
        <v>(248)553-4612</v>
      </c>
      <c r="H6" t="str">
        <f>'[1]Scouts as of 3-22'!J7</f>
        <v/>
      </c>
      <c r="K6" s="52"/>
    </row>
    <row r="7" spans="1:11" x14ac:dyDescent="0.3">
      <c r="A7" t="str">
        <f>'[1]Scouts as of 3-22'!A8&amp;", "&amp;'[1]Scouts as of 3-22'!B8</f>
        <v>Bamber, Wyatt</v>
      </c>
      <c r="B7" t="str">
        <f>'[1]Scouts as of 3-22'!C8&amp;"  "&amp;'[1]Scouts as of 3-22'!D8</f>
        <v xml:space="preserve">36650 Howard Rd  </v>
      </c>
      <c r="C7" t="str">
        <f>'[1]Scouts as of 3-22'!E8</f>
        <v>Farmington Hills</v>
      </c>
      <c r="D7" t="str">
        <f>'[1]Scouts as of 3-22'!F8</f>
        <v>MI</v>
      </c>
      <c r="E7">
        <f>'[1]Scouts as of 3-22'!G8</f>
        <v>48331</v>
      </c>
      <c r="F7" t="str">
        <f>'[1]Scouts as of 3-22'!L8</f>
        <v>Scouts in Training</v>
      </c>
      <c r="G7" s="55" t="str">
        <f>'[1]Scouts as of 3-22'!H8</f>
        <v>313-670-8604</v>
      </c>
      <c r="H7" t="str">
        <f>'[1]Scouts as of 3-22'!J8</f>
        <v/>
      </c>
      <c r="K7" s="52"/>
    </row>
    <row r="8" spans="1:11" x14ac:dyDescent="0.3">
      <c r="A8" t="str">
        <f>'[1]Scouts as of 3-22'!A9&amp;", "&amp;'[1]Scouts as of 3-22'!B9</f>
        <v>Bloomfield, Scott</v>
      </c>
      <c r="B8" t="str">
        <f>'[1]Scouts as of 3-22'!C9&amp;"  "&amp;'[1]Scouts as of 3-22'!D9</f>
        <v xml:space="preserve">22218 Arbor Lane  </v>
      </c>
      <c r="C8" t="str">
        <f>'[1]Scouts as of 3-22'!E9</f>
        <v>Farmington</v>
      </c>
      <c r="D8" t="str">
        <f>'[1]Scouts as of 3-22'!F9</f>
        <v>MI</v>
      </c>
      <c r="E8">
        <f>'[1]Scouts as of 3-22'!G9</f>
        <v>48336</v>
      </c>
      <c r="F8" t="str">
        <f>'[1]Scouts as of 3-22'!L9</f>
        <v>Swole Swine</v>
      </c>
      <c r="G8" s="55" t="str">
        <f>'[1]Scouts as of 3-22'!H9</f>
        <v>(248)474-9650</v>
      </c>
      <c r="H8" t="str">
        <f>'[1]Scouts as of 3-22'!J9</f>
        <v/>
      </c>
      <c r="K8" s="52"/>
    </row>
    <row r="9" spans="1:11" x14ac:dyDescent="0.3">
      <c r="A9" t="str">
        <f>'[1]Scouts as of 3-22'!A10&amp;", "&amp;'[1]Scouts as of 3-22'!B10</f>
        <v>Carpenter Crawford, Nathan</v>
      </c>
      <c r="B9" t="str">
        <f>'[1]Scouts as of 3-22'!C10&amp;"  "&amp;'[1]Scouts as of 3-22'!D10</f>
        <v xml:space="preserve">22095 W. Brandon  </v>
      </c>
      <c r="C9" t="str">
        <f>'[1]Scouts as of 3-22'!E10</f>
        <v>Farmington Hills</v>
      </c>
      <c r="D9" t="str">
        <f>'[1]Scouts as of 3-22'!F10</f>
        <v>MI</v>
      </c>
      <c r="E9">
        <f>'[1]Scouts as of 3-22'!G10</f>
        <v>48336</v>
      </c>
      <c r="F9" t="str">
        <f>'[1]Scouts as of 3-22'!L10</f>
        <v>Pragmatic Paddlefish</v>
      </c>
      <c r="G9" s="55" t="str">
        <f>'[1]Scouts as of 3-22'!H10</f>
        <v>(248)798-6540</v>
      </c>
      <c r="H9" t="str">
        <f>'[1]Scouts as of 3-22'!J10</f>
        <v>nathancarpentercrawford@gmail.com</v>
      </c>
      <c r="K9" s="52"/>
    </row>
    <row r="10" spans="1:11" x14ac:dyDescent="0.3">
      <c r="A10" t="str">
        <f>'[1]Scouts as of 3-22'!A11&amp;", "&amp;'[1]Scouts as of 3-22'!B11</f>
        <v>Carrizales, Ian</v>
      </c>
      <c r="B10" t="str">
        <f>'[1]Scouts as of 3-22'!C11&amp;"  "&amp;'[1]Scouts as of 3-22'!D11</f>
        <v xml:space="preserve">2466 Yasmin  </v>
      </c>
      <c r="C10" t="str">
        <f>'[1]Scouts as of 3-22'!E11</f>
        <v>Commerce Twp</v>
      </c>
      <c r="D10" t="str">
        <f>'[1]Scouts as of 3-22'!F11</f>
        <v>MI</v>
      </c>
      <c r="E10">
        <f>'[1]Scouts as of 3-22'!G11</f>
        <v>48382</v>
      </c>
      <c r="F10" t="str">
        <f>'[1]Scouts as of 3-22'!L11</f>
        <v>Pragmatic Paddlefish</v>
      </c>
      <c r="G10" s="55" t="str">
        <f>'[1]Scouts as of 3-22'!H11</f>
        <v>(248)714-9427</v>
      </c>
      <c r="H10" t="str">
        <f>'[1]Scouts as of 3-22'!J11</f>
        <v/>
      </c>
      <c r="K10" s="52"/>
    </row>
    <row r="11" spans="1:11" x14ac:dyDescent="0.3">
      <c r="A11" t="str">
        <f>'[1]Scouts as of 3-22'!A12&amp;", "&amp;'[1]Scouts as of 3-22'!B12</f>
        <v>Choma, Arthur</v>
      </c>
      <c r="B11" t="str">
        <f>'[1]Scouts as of 3-22'!C12&amp;"  "&amp;'[1]Scouts as of 3-22'!D12</f>
        <v xml:space="preserve">7129 Magnolia Ln  </v>
      </c>
      <c r="C11" t="str">
        <f>'[1]Scouts as of 3-22'!E12</f>
        <v>Waterford</v>
      </c>
      <c r="D11" t="str">
        <f>'[1]Scouts as of 3-22'!F12</f>
        <v>MI</v>
      </c>
      <c r="E11">
        <f>'[1]Scouts as of 3-22'!G12</f>
        <v>48327</v>
      </c>
      <c r="F11" t="str">
        <f>'[1]Scouts as of 3-22'!L12</f>
        <v>Scouts in Training</v>
      </c>
      <c r="G11" s="55" t="str">
        <f>'[1]Scouts as of 3-22'!H12</f>
        <v>248-515-6458</v>
      </c>
      <c r="H11" t="str">
        <f>'[1]Scouts as of 3-22'!J12</f>
        <v/>
      </c>
      <c r="K11" s="52"/>
    </row>
    <row r="12" spans="1:11" x14ac:dyDescent="0.3">
      <c r="A12" t="str">
        <f>'[1]Scouts as of 3-22'!A13&amp;", "&amp;'[1]Scouts as of 3-22'!B13</f>
        <v>Choma, Mark</v>
      </c>
      <c r="B12" t="str">
        <f>'[1]Scouts as of 3-22'!C13&amp;"  "&amp;'[1]Scouts as of 3-22'!D13</f>
        <v xml:space="preserve">7129 Magnolia Ln  </v>
      </c>
      <c r="C12" t="str">
        <f>'[1]Scouts as of 3-22'!E13</f>
        <v>Waterford</v>
      </c>
      <c r="D12" t="str">
        <f>'[1]Scouts as of 3-22'!F13</f>
        <v>MI</v>
      </c>
      <c r="E12">
        <f>'[1]Scouts as of 3-22'!G13</f>
        <v>48327</v>
      </c>
      <c r="F12" t="str">
        <f>'[1]Scouts as of 3-22'!L13</f>
        <v>Nuclear Narwhals</v>
      </c>
      <c r="G12" s="55" t="str">
        <f>'[1]Scouts as of 3-22'!H13</f>
        <v>248-515-6458</v>
      </c>
      <c r="H12" t="str">
        <f>'[1]Scouts as of 3-22'!J13</f>
        <v/>
      </c>
      <c r="K12" s="52"/>
    </row>
    <row r="13" spans="1:11" x14ac:dyDescent="0.3">
      <c r="A13" t="str">
        <f>'[1]Scouts as of 3-22'!A14&amp;", "&amp;'[1]Scouts as of 3-22'!B14</f>
        <v>Cook, Zane</v>
      </c>
      <c r="B13" t="str">
        <f>'[1]Scouts as of 3-22'!C14&amp;"  "&amp;'[1]Scouts as of 3-22'!D14</f>
        <v xml:space="preserve">25224 Bridlepath  </v>
      </c>
      <c r="C13" t="str">
        <f>'[1]Scouts as of 3-22'!E14</f>
        <v>Farmington Hills</v>
      </c>
      <c r="D13" t="str">
        <f>'[1]Scouts as of 3-22'!F14</f>
        <v>MI</v>
      </c>
      <c r="E13">
        <f>'[1]Scouts as of 3-22'!G14</f>
        <v>48335</v>
      </c>
      <c r="F13" t="str">
        <f>'[1]Scouts as of 3-22'!L14</f>
        <v>Nuclear Narwhals</v>
      </c>
      <c r="G13" s="55" t="str">
        <f>'[1]Scouts as of 3-22'!H14</f>
        <v>614-354-6524</v>
      </c>
      <c r="H13" t="str">
        <f>'[1]Scouts as of 3-22'!J14</f>
        <v/>
      </c>
      <c r="K13" s="52"/>
    </row>
    <row r="14" spans="1:11" x14ac:dyDescent="0.3">
      <c r="A14" t="str">
        <f>'[1]Scouts as of 3-22'!A15&amp;", "&amp;'[1]Scouts as of 3-22'!B15</f>
        <v>Cowell, Kent</v>
      </c>
      <c r="B14" t="str">
        <f>'[1]Scouts as of 3-22'!C15&amp;"  "&amp;'[1]Scouts as of 3-22'!D15</f>
        <v xml:space="preserve">21198 Goldsmith  </v>
      </c>
      <c r="C14" t="str">
        <f>'[1]Scouts as of 3-22'!E15</f>
        <v>Farmington Hills</v>
      </c>
      <c r="D14" t="str">
        <f>'[1]Scouts as of 3-22'!F15</f>
        <v>MI</v>
      </c>
      <c r="E14">
        <f>'[1]Scouts as of 3-22'!G15</f>
        <v>48335</v>
      </c>
      <c r="F14" t="str">
        <f>'[1]Scouts as of 3-22'!L15</f>
        <v>Nuclear Narwhals</v>
      </c>
      <c r="G14" s="55" t="str">
        <f>'[1]Scouts as of 3-22'!H15</f>
        <v>224-944-1494</v>
      </c>
      <c r="H14" t="str">
        <f>'[1]Scouts as of 3-22'!J15</f>
        <v>KentGCowell@gmail.com</v>
      </c>
      <c r="K14" s="52"/>
    </row>
    <row r="15" spans="1:11" x14ac:dyDescent="0.3">
      <c r="A15" t="str">
        <f>'[1]Scouts as of 3-22'!A16&amp;", "&amp;'[1]Scouts as of 3-22'!B16</f>
        <v>Eagle, Alex</v>
      </c>
      <c r="B15" t="str">
        <f>'[1]Scouts as of 3-22'!C16&amp;"  "&amp;'[1]Scouts as of 3-22'!D16</f>
        <v xml:space="preserve">23500 Middlebelt  </v>
      </c>
      <c r="C15" t="str">
        <f>'[1]Scouts as of 3-22'!E16</f>
        <v>Farmington Hills</v>
      </c>
      <c r="D15" t="str">
        <f>'[1]Scouts as of 3-22'!F16</f>
        <v>MI</v>
      </c>
      <c r="E15">
        <f>'[1]Scouts as of 3-22'!G16</f>
        <v>48336</v>
      </c>
      <c r="F15" t="str">
        <f>'[1]Scouts as of 3-22'!L16</f>
        <v>Paul Bunyan</v>
      </c>
      <c r="G15" s="55" t="str">
        <f>'[1]Scouts as of 3-22'!H16</f>
        <v>(248)752-2992</v>
      </c>
      <c r="H15" t="str">
        <f>'[1]Scouts as of 3-22'!J16</f>
        <v/>
      </c>
      <c r="K15" s="52"/>
    </row>
    <row r="16" spans="1:11" x14ac:dyDescent="0.3">
      <c r="A16" t="str">
        <f>'[1]Scouts as of 3-22'!A17&amp;", "&amp;'[1]Scouts as of 3-22'!B17</f>
        <v>Eagle, Andrew</v>
      </c>
      <c r="B16" t="str">
        <f>'[1]Scouts as of 3-22'!C17&amp;"  "&amp;'[1]Scouts as of 3-22'!D17</f>
        <v xml:space="preserve">23500 Middlebelt Road  </v>
      </c>
      <c r="C16" t="str">
        <f>'[1]Scouts as of 3-22'!E17</f>
        <v>Farmington Hills</v>
      </c>
      <c r="D16" t="str">
        <f>'[1]Scouts as of 3-22'!F17</f>
        <v>MI</v>
      </c>
      <c r="E16">
        <f>'[1]Scouts as of 3-22'!G17</f>
        <v>48336</v>
      </c>
      <c r="F16" t="str">
        <f>'[1]Scouts as of 3-22'!L17</f>
        <v>Paul Bunyan</v>
      </c>
      <c r="G16" s="55" t="str">
        <f>'[1]Scouts as of 3-22'!H17</f>
        <v>248-752-2992</v>
      </c>
      <c r="H16" t="str">
        <f>'[1]Scouts as of 3-22'!J17</f>
        <v/>
      </c>
      <c r="K16" s="52"/>
    </row>
    <row r="17" spans="1:12" x14ac:dyDescent="0.3">
      <c r="A17" t="str">
        <f>'[1]Scouts as of 3-22'!A18&amp;", "&amp;'[1]Scouts as of 3-22'!B18</f>
        <v>Eruppakkattu, Matt</v>
      </c>
      <c r="B17" t="str">
        <f>'[1]Scouts as of 3-22'!C18&amp;"  "&amp;'[1]Scouts as of 3-22'!D18</f>
        <v xml:space="preserve">36612 Lansbury Ln  </v>
      </c>
      <c r="C17" t="str">
        <f>'[1]Scouts as of 3-22'!E18</f>
        <v>Farmington</v>
      </c>
      <c r="D17" t="str">
        <f>'[1]Scouts as of 3-22'!F18</f>
        <v>MI</v>
      </c>
      <c r="E17">
        <f>'[1]Scouts as of 3-22'!G18</f>
        <v>48335</v>
      </c>
      <c r="F17" t="str">
        <f>'[1]Scouts as of 3-22'!L18</f>
        <v>Kings Men</v>
      </c>
      <c r="G17" s="55" t="str">
        <f>'[1]Scouts as of 3-22'!H18</f>
        <v>616-848-0411</v>
      </c>
      <c r="H17" t="str">
        <f>'[1]Scouts as of 3-22'!J18</f>
        <v/>
      </c>
      <c r="K17" s="52"/>
    </row>
    <row r="18" spans="1:12" x14ac:dyDescent="0.3">
      <c r="A18" t="str">
        <f>'[1]Scouts as of 3-22'!A19&amp;", "&amp;'[1]Scouts as of 3-22'!B19</f>
        <v>Gafarov, Daniel</v>
      </c>
      <c r="B18" t="str">
        <f>'[1]Scouts as of 3-22'!C19&amp;"  "&amp;'[1]Scouts as of 3-22'!D19</f>
        <v>32050 Grand River  Farmington</v>
      </c>
      <c r="C18" t="str">
        <f>'[1]Scouts as of 3-22'!E19</f>
        <v>Farmington</v>
      </c>
      <c r="D18" t="str">
        <f>'[1]Scouts as of 3-22'!F19</f>
        <v>MI</v>
      </c>
      <c r="E18">
        <f>'[1]Scouts as of 3-22'!G19</f>
        <v>48336</v>
      </c>
      <c r="F18" t="str">
        <f>'[1]Scouts as of 3-22'!L19</f>
        <v>Swole Swine</v>
      </c>
      <c r="G18" s="55" t="str">
        <f>'[1]Scouts as of 3-22'!H19</f>
        <v>248-231-8264</v>
      </c>
      <c r="H18" t="str">
        <f>'[1]Scouts as of 3-22'!J19</f>
        <v/>
      </c>
      <c r="K18" s="52"/>
    </row>
    <row r="19" spans="1:12" x14ac:dyDescent="0.3">
      <c r="A19" t="str">
        <f>'[1]Scouts as of 3-22'!A20&amp;", "&amp;'[1]Scouts as of 3-22'!B20</f>
        <v>Garlinghouse, Michael</v>
      </c>
      <c r="B19" t="str">
        <f>'[1]Scouts as of 3-22'!C20&amp;"  "&amp;'[1]Scouts as of 3-22'!D20</f>
        <v xml:space="preserve">3172 Thimbleberry  </v>
      </c>
      <c r="C19" t="str">
        <f>'[1]Scouts as of 3-22'!E20</f>
        <v>Wixom</v>
      </c>
      <c r="D19" t="str">
        <f>'[1]Scouts as of 3-22'!F20</f>
        <v>MI</v>
      </c>
      <c r="E19">
        <f>'[1]Scouts as of 3-22'!G20</f>
        <v>48393</v>
      </c>
      <c r="F19" t="str">
        <f>'[1]Scouts as of 3-22'!L20</f>
        <v>Kings Men</v>
      </c>
      <c r="G19" s="55" t="str">
        <f>'[1]Scouts as of 3-22'!H20</f>
        <v>248-313-9357</v>
      </c>
      <c r="H19" t="str">
        <f>'[1]Scouts as of 3-22'!J20</f>
        <v/>
      </c>
      <c r="K19" s="52"/>
    </row>
    <row r="20" spans="1:12" x14ac:dyDescent="0.3">
      <c r="A20" t="str">
        <f>'[1]Scouts as of 3-22'!A21&amp;", "&amp;'[1]Scouts as of 3-22'!B21</f>
        <v>Genslak, Noah</v>
      </c>
      <c r="B20" t="str">
        <f>'[1]Scouts as of 3-22'!C21&amp;"  "&amp;'[1]Scouts as of 3-22'!D21</f>
        <v xml:space="preserve">25127 Lyncastle St  </v>
      </c>
      <c r="C20" t="str">
        <f>'[1]Scouts as of 3-22'!E21</f>
        <v>Farmington Hills</v>
      </c>
      <c r="D20" t="str">
        <f>'[1]Scouts as of 3-22'!F21</f>
        <v>MI</v>
      </c>
      <c r="E20">
        <f>'[1]Scouts as of 3-22'!G21</f>
        <v>48336</v>
      </c>
      <c r="F20" t="str">
        <f>'[1]Scouts as of 3-22'!L21</f>
        <v>Fire Fox</v>
      </c>
      <c r="G20" s="55" t="str">
        <f>'[1]Scouts as of 3-22'!H21</f>
        <v>248-705-8102</v>
      </c>
      <c r="H20" t="str">
        <f>'[1]Scouts as of 3-22'!J21</f>
        <v/>
      </c>
      <c r="K20" s="52"/>
    </row>
    <row r="21" spans="1:12" x14ac:dyDescent="0.3">
      <c r="A21" t="str">
        <f>'[1]Scouts as of 3-22'!A22&amp;", "&amp;'[1]Scouts as of 3-22'!B22</f>
        <v>Goldstraw, Charlie</v>
      </c>
      <c r="B21" t="str">
        <f>'[1]Scouts as of 3-22'!C22&amp;"  "&amp;'[1]Scouts as of 3-22'!D22</f>
        <v>22208 Averhill St  Farmington Hills</v>
      </c>
      <c r="C21" t="str">
        <f>'[1]Scouts as of 3-22'!E22</f>
        <v>Farmington Hills</v>
      </c>
      <c r="D21" t="str">
        <f>'[1]Scouts as of 3-22'!F22</f>
        <v>MI</v>
      </c>
      <c r="E21">
        <f>'[1]Scouts as of 3-22'!G22</f>
        <v>48336</v>
      </c>
      <c r="F21" t="str">
        <f>'[1]Scouts as of 3-22'!L22</f>
        <v>Moose</v>
      </c>
      <c r="G21" s="55" t="str">
        <f>'[1]Scouts as of 3-22'!H22</f>
        <v>248-208-9857</v>
      </c>
      <c r="H21" t="str">
        <f>'[1]Scouts as of 3-22'!J22</f>
        <v/>
      </c>
      <c r="K21" s="52"/>
    </row>
    <row r="22" spans="1:12" x14ac:dyDescent="0.3">
      <c r="A22" t="str">
        <f>'[1]Scouts as of 3-22'!A23&amp;", "&amp;'[1]Scouts as of 3-22'!B23</f>
        <v>Gonzalez, Fernando</v>
      </c>
      <c r="B22" t="str">
        <f>'[1]Scouts as of 3-22'!C23&amp;"  "&amp;'[1]Scouts as of 3-22'!D23</f>
        <v xml:space="preserve">501 Natures Cove Ct  </v>
      </c>
      <c r="C22" t="str">
        <f>'[1]Scouts as of 3-22'!E23</f>
        <v>Wixom</v>
      </c>
      <c r="D22" t="str">
        <f>'[1]Scouts as of 3-22'!F23</f>
        <v>MI</v>
      </c>
      <c r="E22">
        <f>'[1]Scouts as of 3-22'!G23</f>
        <v>48393</v>
      </c>
      <c r="F22" t="str">
        <f>'[1]Scouts as of 3-22'!L23</f>
        <v>Paul Bunyan</v>
      </c>
      <c r="G22" s="55" t="str">
        <f>'[1]Scouts as of 3-22'!H23</f>
        <v>(248)926-5423</v>
      </c>
      <c r="H22" t="str">
        <f>'[1]Scouts as of 3-22'!J23</f>
        <v/>
      </c>
      <c r="K22" s="52"/>
    </row>
    <row r="23" spans="1:12" x14ac:dyDescent="0.3">
      <c r="A23" t="str">
        <f>'[1]Scouts as of 3-22'!A24&amp;", "&amp;'[1]Scouts as of 3-22'!B24</f>
        <v>Hill, Zachary</v>
      </c>
      <c r="B23" t="str">
        <f>'[1]Scouts as of 3-22'!C24&amp;"  "&amp;'[1]Scouts as of 3-22'!D24</f>
        <v xml:space="preserve">1900 Blue Stone Ln  </v>
      </c>
      <c r="C23" t="str">
        <f>'[1]Scouts as of 3-22'!E24</f>
        <v>Commerce Twp</v>
      </c>
      <c r="D23" t="str">
        <f>'[1]Scouts as of 3-22'!F24</f>
        <v>MI</v>
      </c>
      <c r="E23">
        <f>'[1]Scouts as of 3-22'!G24</f>
        <v>48390</v>
      </c>
      <c r="F23" t="str">
        <f>'[1]Scouts as of 3-22'!L24</f>
        <v>Swole Swine</v>
      </c>
      <c r="G23" s="55" t="str">
        <f>'[1]Scouts as of 3-22'!H24</f>
        <v>(248)960-3936</v>
      </c>
      <c r="H23" t="str">
        <f>'[1]Scouts as of 3-22'!J24</f>
        <v/>
      </c>
      <c r="K23" s="52"/>
    </row>
    <row r="24" spans="1:12" x14ac:dyDescent="0.3">
      <c r="A24" t="str">
        <f>'[1]Scouts as of 3-22'!A25&amp;", "&amp;'[1]Scouts as of 3-22'!B25</f>
        <v>Hooker, Josh</v>
      </c>
      <c r="B24" t="str">
        <f>'[1]Scouts as of 3-22'!C25&amp;"  "&amp;'[1]Scouts as of 3-22'!D25</f>
        <v xml:space="preserve">60618 Mary Lane  </v>
      </c>
      <c r="C24" t="str">
        <f>'[1]Scouts as of 3-22'!E25</f>
        <v>South Lyon</v>
      </c>
      <c r="D24" t="str">
        <f>'[1]Scouts as of 3-22'!F25</f>
        <v>MI</v>
      </c>
      <c r="E24">
        <f>'[1]Scouts as of 3-22'!G25</f>
        <v>48178</v>
      </c>
      <c r="F24" t="str">
        <f>'[1]Scouts as of 3-22'!L25</f>
        <v>Paul Bunyan</v>
      </c>
      <c r="G24" s="55" t="str">
        <f>'[1]Scouts as of 3-22'!H25</f>
        <v>(248)437-4215</v>
      </c>
      <c r="H24" t="str">
        <f>'[1]Scouts as of 3-22'!J25</f>
        <v/>
      </c>
      <c r="K24" s="52"/>
    </row>
    <row r="25" spans="1:12" x14ac:dyDescent="0.3">
      <c r="A25" t="str">
        <f>'[1]Scouts as of 3-22'!A26&amp;", "&amp;'[1]Scouts as of 3-22'!B26</f>
        <v>Hooker, Nathan</v>
      </c>
      <c r="B25" t="str">
        <f>'[1]Scouts as of 3-22'!C26&amp;"  "&amp;'[1]Scouts as of 3-22'!D26</f>
        <v xml:space="preserve">60618 Mary Lane  </v>
      </c>
      <c r="C25" t="str">
        <f>'[1]Scouts as of 3-22'!E26</f>
        <v>South Lyon</v>
      </c>
      <c r="D25" t="str">
        <f>'[1]Scouts as of 3-22'!F26</f>
        <v>MI</v>
      </c>
      <c r="E25">
        <f>'[1]Scouts as of 3-22'!G26</f>
        <v>48178</v>
      </c>
      <c r="F25" t="str">
        <f>'[1]Scouts as of 3-22'!L26</f>
        <v>Pragmatic Paddlefish</v>
      </c>
      <c r="G25" s="55" t="str">
        <f>'[1]Scouts as of 3-22'!H26</f>
        <v>(248)437-4215</v>
      </c>
      <c r="H25" t="str">
        <f>'[1]Scouts as of 3-22'!J26</f>
        <v/>
      </c>
      <c r="K25" s="52"/>
    </row>
    <row r="26" spans="1:12" x14ac:dyDescent="0.3">
      <c r="A26" t="str">
        <f>'[1]Scouts as of 3-22'!A27&amp;", "&amp;'[1]Scouts as of 3-22'!B27</f>
        <v>Horiguchi, Kouta</v>
      </c>
      <c r="B26" t="str">
        <f>'[1]Scouts as of 3-22'!C27&amp;"  "&amp;'[1]Scouts as of 3-22'!D27</f>
        <v xml:space="preserve">41390 Clinton Dr.  </v>
      </c>
      <c r="C26" t="str">
        <f>'[1]Scouts as of 3-22'!E27</f>
        <v>Novi</v>
      </c>
      <c r="D26" t="str">
        <f>'[1]Scouts as of 3-22'!F27</f>
        <v>MI</v>
      </c>
      <c r="E26">
        <f>'[1]Scouts as of 3-22'!G27</f>
        <v>48377</v>
      </c>
      <c r="F26" t="str">
        <f>'[1]Scouts as of 3-22'!L27</f>
        <v>Paul Bunyan</v>
      </c>
      <c r="G26" s="55" t="str">
        <f>'[1]Scouts as of 3-22'!H27</f>
        <v>248-835-2309</v>
      </c>
      <c r="H26" t="str">
        <f>'[1]Scouts as of 3-22'!J27</f>
        <v>koutahoriguchi0119@gmail.com</v>
      </c>
      <c r="K26" s="52"/>
    </row>
    <row r="27" spans="1:12" x14ac:dyDescent="0.3">
      <c r="A27" t="str">
        <f>'[1]Scouts as of 3-22'!A28&amp;", "&amp;'[1]Scouts as of 3-22'!B28</f>
        <v>Imel, Edison</v>
      </c>
      <c r="B27" t="str">
        <f>'[1]Scouts as of 3-22'!C28&amp;"  "&amp;'[1]Scouts as of 3-22'!D28</f>
        <v xml:space="preserve">28164 Wildwood Trail  </v>
      </c>
      <c r="C27" t="str">
        <f>'[1]Scouts as of 3-22'!E28</f>
        <v>Farmington Hills</v>
      </c>
      <c r="D27" t="str">
        <f>'[1]Scouts as of 3-22'!F28</f>
        <v>MI</v>
      </c>
      <c r="E27">
        <f>'[1]Scouts as of 3-22'!G28</f>
        <v>48336</v>
      </c>
      <c r="F27" t="str">
        <f>'[1]Scouts as of 3-22'!L28</f>
        <v>Paul Bunyan</v>
      </c>
      <c r="G27" s="55" t="str">
        <f>'[1]Scouts as of 3-22'!H28</f>
        <v>(248)508-7922</v>
      </c>
      <c r="H27" t="str">
        <f>'[1]Scouts as of 3-22'!J28</f>
        <v>HappyCactus06@gmail.com</v>
      </c>
      <c r="K27" s="52"/>
      <c r="L27" s="113"/>
    </row>
    <row r="28" spans="1:12" x14ac:dyDescent="0.3">
      <c r="A28" t="str">
        <f>'[1]Scouts as of 3-22'!A29&amp;", "&amp;'[1]Scouts as of 3-22'!B29</f>
        <v>Imel, Franklin</v>
      </c>
      <c r="B28" t="str">
        <f>'[1]Scouts as of 3-22'!C29&amp;"  "&amp;'[1]Scouts as of 3-22'!D29</f>
        <v xml:space="preserve">28164 Wildwood Trail  </v>
      </c>
      <c r="C28" t="str">
        <f>'[1]Scouts as of 3-22'!E29</f>
        <v>Farmington Hills</v>
      </c>
      <c r="D28" t="str">
        <f>'[1]Scouts as of 3-22'!F29</f>
        <v>MI</v>
      </c>
      <c r="E28">
        <f>'[1]Scouts as of 3-22'!G29</f>
        <v>48336</v>
      </c>
      <c r="F28" t="str">
        <f>'[1]Scouts as of 3-22'!L29</f>
        <v>Nuclear Narwhals</v>
      </c>
      <c r="G28" s="55" t="str">
        <f>'[1]Scouts as of 3-22'!H29</f>
        <v>248-508-7328</v>
      </c>
      <c r="H28" t="str">
        <f>'[1]Scouts as of 3-22'!J29</f>
        <v/>
      </c>
      <c r="K28" s="52"/>
    </row>
    <row r="29" spans="1:12" x14ac:dyDescent="0.3">
      <c r="A29" t="str">
        <f>'[1]Scouts as of 3-22'!A30&amp;", "&amp;'[1]Scouts as of 3-22'!B30</f>
        <v>Jiang, Alexander</v>
      </c>
      <c r="B29" t="str">
        <f>'[1]Scouts as of 3-22'!C30&amp;"  "&amp;'[1]Scouts as of 3-22'!D30</f>
        <v xml:space="preserve">36652 Saxony  </v>
      </c>
      <c r="C29" t="str">
        <f>'[1]Scouts as of 3-22'!E30</f>
        <v>Farmington</v>
      </c>
      <c r="D29" t="str">
        <f>'[1]Scouts as of 3-22'!F30</f>
        <v>MI</v>
      </c>
      <c r="E29">
        <f>'[1]Scouts as of 3-22'!G30</f>
        <v>48335</v>
      </c>
      <c r="F29" t="str">
        <f>'[1]Scouts as of 3-22'!L30</f>
        <v>Paul Bunyan</v>
      </c>
      <c r="G29" s="55" t="str">
        <f>'[1]Scouts as of 3-22'!H30</f>
        <v>(248)615-8968</v>
      </c>
      <c r="H29" t="str">
        <f>'[1]Scouts as of 3-22'!J30</f>
        <v/>
      </c>
      <c r="K29" s="52"/>
    </row>
    <row r="30" spans="1:12" x14ac:dyDescent="0.3">
      <c r="A30" t="str">
        <f>'[1]Scouts as of 3-22'!A31&amp;", "&amp;'[1]Scouts as of 3-22'!B31</f>
        <v>Kelley, Isaac</v>
      </c>
      <c r="B30" t="str">
        <f>'[1]Scouts as of 3-22'!C31&amp;"  "&amp;'[1]Scouts as of 3-22'!D31</f>
        <v xml:space="preserve">29315 Douglas Dr.  </v>
      </c>
      <c r="C30" t="str">
        <f>'[1]Scouts as of 3-22'!E31</f>
        <v>Novi</v>
      </c>
      <c r="D30" t="str">
        <f>'[1]Scouts as of 3-22'!F31</f>
        <v>MI</v>
      </c>
      <c r="E30">
        <f>'[1]Scouts as of 3-22'!G31</f>
        <v>48377</v>
      </c>
      <c r="F30" t="str">
        <f>'[1]Scouts as of 3-22'!L31</f>
        <v>Ax men</v>
      </c>
      <c r="G30" s="55" t="str">
        <f>'[1]Scouts as of 3-22'!H31</f>
        <v>816-352-5619</v>
      </c>
      <c r="H30" t="str">
        <f>'[1]Scouts as of 3-22'!J31</f>
        <v>alfagamez101907@gmail.com</v>
      </c>
      <c r="K30" s="52"/>
    </row>
    <row r="31" spans="1:12" x14ac:dyDescent="0.3">
      <c r="A31" t="str">
        <f>'[1]Scouts as of 3-22'!A32&amp;", "&amp;'[1]Scouts as of 3-22'!B32</f>
        <v>Kenna, Brayden</v>
      </c>
      <c r="B31" t="str">
        <f>'[1]Scouts as of 3-22'!C32&amp;"  "&amp;'[1]Scouts as of 3-22'!D32</f>
        <v xml:space="preserve">23350 Barfield St  </v>
      </c>
      <c r="C31" t="str">
        <f>'[1]Scouts as of 3-22'!E32</f>
        <v>Farmington Hills</v>
      </c>
      <c r="D31" t="str">
        <f>'[1]Scouts as of 3-22'!F32</f>
        <v>MI</v>
      </c>
      <c r="E31">
        <f>'[1]Scouts as of 3-22'!G32</f>
        <v>48336</v>
      </c>
      <c r="F31" t="str">
        <f>'[1]Scouts as of 3-22'!L32</f>
        <v>Scouts in Training</v>
      </c>
      <c r="G31" s="55" t="str">
        <f>'[1]Scouts as of 3-22'!H32</f>
        <v>(248)535-7476</v>
      </c>
      <c r="H31" t="str">
        <f>'[1]Scouts as of 3-22'!J32</f>
        <v/>
      </c>
      <c r="K31" s="52"/>
    </row>
    <row r="32" spans="1:12" x14ac:dyDescent="0.3">
      <c r="A32" t="str">
        <f>'[1]Scouts as of 3-22'!A33&amp;", "&amp;'[1]Scouts as of 3-22'!B33</f>
        <v>Kent, Zaine</v>
      </c>
      <c r="B32" t="str">
        <f>'[1]Scouts as of 3-22'!C33&amp;"  "&amp;'[1]Scouts as of 3-22'!D33</f>
        <v xml:space="preserve">28111 Gettysburg  </v>
      </c>
      <c r="C32" t="str">
        <f>'[1]Scouts as of 3-22'!E33</f>
        <v>Farmington Hills</v>
      </c>
      <c r="D32" t="str">
        <f>'[1]Scouts as of 3-22'!F33</f>
        <v>MI</v>
      </c>
      <c r="E32">
        <f>'[1]Scouts as of 3-22'!G33</f>
        <v>48331</v>
      </c>
      <c r="F32" t="str">
        <f>'[1]Scouts as of 3-22'!L33</f>
        <v>Pragmatic Paddlefish</v>
      </c>
      <c r="G32" s="55" t="str">
        <f>'[1]Scouts as of 3-22'!H33</f>
        <v>(248)994-0704</v>
      </c>
      <c r="H32" t="str">
        <f>'[1]Scouts as of 3-22'!J33</f>
        <v/>
      </c>
      <c r="K32" s="52"/>
    </row>
    <row r="33" spans="1:11" x14ac:dyDescent="0.3">
      <c r="A33" t="str">
        <f>'[1]Scouts as of 3-22'!A34&amp;", "&amp;'[1]Scouts as of 3-22'!B34</f>
        <v>Klawender, Norman</v>
      </c>
      <c r="B33" t="str">
        <f>'[1]Scouts as of 3-22'!C34&amp;"  "&amp;'[1]Scouts as of 3-22'!D34</f>
        <v xml:space="preserve">21799 Cass St  </v>
      </c>
      <c r="C33" t="str">
        <f>'[1]Scouts as of 3-22'!E34</f>
        <v>Farmington Hills</v>
      </c>
      <c r="D33" t="str">
        <f>'[1]Scouts as of 3-22'!F34</f>
        <v>MI</v>
      </c>
      <c r="E33">
        <f>'[1]Scouts as of 3-22'!G34</f>
        <v>48335</v>
      </c>
      <c r="F33" t="str">
        <f>'[1]Scouts as of 3-22'!L34</f>
        <v>Swole Swine</v>
      </c>
      <c r="G33" s="55" t="str">
        <f>'[1]Scouts as of 3-22'!H34</f>
        <v>(734)560-1810</v>
      </c>
      <c r="H33" t="str">
        <f>'[1]Scouts as of 3-22'!J34</f>
        <v>nklawenderjr@gmail.com</v>
      </c>
      <c r="K33" s="52"/>
    </row>
    <row r="34" spans="1:11" x14ac:dyDescent="0.3">
      <c r="A34" t="str">
        <f>'[1]Scouts as of 3-22'!A35&amp;", "&amp;'[1]Scouts as of 3-22'!B35</f>
        <v>Koponen, Viitaliiy</v>
      </c>
      <c r="B34" t="str">
        <f>'[1]Scouts as of 3-22'!C35&amp;"  "&amp;'[1]Scouts as of 3-22'!D35</f>
        <v xml:space="preserve">22973 Mayfield Av  </v>
      </c>
      <c r="C34" t="str">
        <f>'[1]Scouts as of 3-22'!E35</f>
        <v>Farmington</v>
      </c>
      <c r="D34" t="str">
        <f>'[1]Scouts as of 3-22'!F35</f>
        <v>MI</v>
      </c>
      <c r="E34">
        <f>'[1]Scouts as of 3-22'!G35</f>
        <v>48336</v>
      </c>
      <c r="F34" t="str">
        <f>'[1]Scouts as of 3-22'!L35</f>
        <v>Paul Bunyan</v>
      </c>
      <c r="G34" s="55" t="str">
        <f>'[1]Scouts as of 3-22'!H35</f>
        <v>(248)426-7319</v>
      </c>
      <c r="H34" t="str">
        <f>'[1]Scouts as of 3-22'!J35</f>
        <v/>
      </c>
      <c r="K34" s="52"/>
    </row>
    <row r="35" spans="1:11" x14ac:dyDescent="0.3">
      <c r="A35" t="str">
        <f>'[1]Scouts as of 3-22'!A36&amp;", "&amp;'[1]Scouts as of 3-22'!B36</f>
        <v>Kyles, Kevin</v>
      </c>
      <c r="B35" t="str">
        <f>'[1]Scouts as of 3-22'!C36&amp;"  "&amp;'[1]Scouts as of 3-22'!D36</f>
        <v xml:space="preserve">35510 Bridlepath Lane  </v>
      </c>
      <c r="C35" t="str">
        <f>'[1]Scouts as of 3-22'!E36</f>
        <v>Farmington Hills</v>
      </c>
      <c r="D35" t="str">
        <f>'[1]Scouts as of 3-22'!F36</f>
        <v>MI</v>
      </c>
      <c r="E35">
        <f>'[1]Scouts as of 3-22'!G36</f>
        <v>48335</v>
      </c>
      <c r="F35" t="str">
        <f>'[1]Scouts as of 3-22'!L36</f>
        <v>Paul Bunyan</v>
      </c>
      <c r="G35" s="55" t="str">
        <f>'[1]Scouts as of 3-22'!H36</f>
        <v>(248)763-8277</v>
      </c>
      <c r="H35" t="str">
        <f>'[1]Scouts as of 3-22'!J36</f>
        <v/>
      </c>
      <c r="K35" s="52"/>
    </row>
    <row r="36" spans="1:11" x14ac:dyDescent="0.3">
      <c r="A36" t="str">
        <f>'[1]Scouts as of 3-22'!A37&amp;", "&amp;'[1]Scouts as of 3-22'!B37</f>
        <v>Leckenby, Charles</v>
      </c>
      <c r="B36" t="str">
        <f>'[1]Scouts as of 3-22'!C37&amp;"  "&amp;'[1]Scouts as of 3-22'!D37</f>
        <v xml:space="preserve">23863 Beacon Drive  </v>
      </c>
      <c r="C36" t="str">
        <f>'[1]Scouts as of 3-22'!E37</f>
        <v>Farmington Hills</v>
      </c>
      <c r="D36" t="str">
        <f>'[1]Scouts as of 3-22'!F37</f>
        <v>MI</v>
      </c>
      <c r="E36">
        <f>'[1]Scouts as of 3-22'!G37</f>
        <v>48336</v>
      </c>
      <c r="F36" t="str">
        <f>'[1]Scouts as of 3-22'!L37</f>
        <v>Fire Fox</v>
      </c>
      <c r="G36" s="55" t="str">
        <f>'[1]Scouts as of 3-22'!H37</f>
        <v>248-508-7319</v>
      </c>
      <c r="H36" t="str">
        <f>'[1]Scouts as of 3-22'!J37</f>
        <v/>
      </c>
      <c r="K36" s="52"/>
    </row>
    <row r="37" spans="1:11" x14ac:dyDescent="0.3">
      <c r="A37" t="str">
        <f>'[1]Scouts as of 3-22'!A38&amp;", "&amp;'[1]Scouts as of 3-22'!B38</f>
        <v>Lindman, Cecilia</v>
      </c>
      <c r="B37" t="str">
        <f>'[1]Scouts as of 3-22'!C38&amp;"  "&amp;'[1]Scouts as of 3-22'!D38</f>
        <v xml:space="preserve">32255 Leelane  </v>
      </c>
      <c r="C37" t="str">
        <f>'[1]Scouts as of 3-22'!E38</f>
        <v>Farmington Hills</v>
      </c>
      <c r="D37" t="str">
        <f>'[1]Scouts as of 3-22'!F38</f>
        <v>MI</v>
      </c>
      <c r="E37">
        <f>'[1]Scouts as of 3-22'!G38</f>
        <v>48336</v>
      </c>
      <c r="F37" t="str">
        <f>'[1]Scouts as of 3-22'!L38</f>
        <v>Moose</v>
      </c>
      <c r="G37" s="55" t="str">
        <f>'[1]Scouts as of 3-22'!H38</f>
        <v>248-505-8213</v>
      </c>
      <c r="H37" t="str">
        <f>'[1]Scouts as of 3-22'!J38</f>
        <v/>
      </c>
      <c r="K37" s="52"/>
    </row>
    <row r="38" spans="1:11" x14ac:dyDescent="0.3">
      <c r="A38" t="str">
        <f>'[1]Scouts as of 3-22'!A39&amp;", "&amp;'[1]Scouts as of 3-22'!B39</f>
        <v>Lindman, Jackson</v>
      </c>
      <c r="B38" t="str">
        <f>'[1]Scouts as of 3-22'!C39&amp;"  "&amp;'[1]Scouts as of 3-22'!D39</f>
        <v xml:space="preserve">32255 Leelane  </v>
      </c>
      <c r="C38" t="str">
        <f>'[1]Scouts as of 3-22'!E39</f>
        <v>Farmington Hills</v>
      </c>
      <c r="D38" t="str">
        <f>'[1]Scouts as of 3-22'!F39</f>
        <v>MI</v>
      </c>
      <c r="E38">
        <f>'[1]Scouts as of 3-22'!G39</f>
        <v>48336</v>
      </c>
      <c r="F38" t="str">
        <f>'[1]Scouts as of 3-22'!L39</f>
        <v>Fire Fox</v>
      </c>
      <c r="G38" s="55" t="str">
        <f>'[1]Scouts as of 3-22'!H39</f>
        <v>248-505-8213</v>
      </c>
      <c r="H38" t="str">
        <f>'[1]Scouts as of 3-22'!J39</f>
        <v/>
      </c>
      <c r="K38" s="52"/>
    </row>
    <row r="39" spans="1:11" x14ac:dyDescent="0.3">
      <c r="A39" t="str">
        <f>'[1]Scouts as of 3-22'!A40&amp;", "&amp;'[1]Scouts as of 3-22'!B40</f>
        <v>Luke, Brandon</v>
      </c>
      <c r="B39" t="str">
        <f>'[1]Scouts as of 3-22'!C40&amp;"  "&amp;'[1]Scouts as of 3-22'!D40</f>
        <v xml:space="preserve">31880 Hull Ave  </v>
      </c>
      <c r="C39" t="str">
        <f>'[1]Scouts as of 3-22'!E40</f>
        <v>Farmington Hills</v>
      </c>
      <c r="D39" t="str">
        <f>'[1]Scouts as of 3-22'!F40</f>
        <v>MI</v>
      </c>
      <c r="E39">
        <f>'[1]Scouts as of 3-22'!G40</f>
        <v>48336</v>
      </c>
      <c r="F39" t="str">
        <f>'[1]Scouts as of 3-22'!L40</f>
        <v>Kings Men</v>
      </c>
      <c r="G39" s="55" t="str">
        <f>'[1]Scouts as of 3-22'!H40</f>
        <v>248-252-8021</v>
      </c>
      <c r="H39" t="str">
        <f>'[1]Scouts as of 3-22'!J40</f>
        <v/>
      </c>
      <c r="K39" s="52"/>
    </row>
    <row r="40" spans="1:11" x14ac:dyDescent="0.3">
      <c r="A40" t="str">
        <f>'[1]Scouts as of 3-22'!A41&amp;", "&amp;'[1]Scouts as of 3-22'!B41</f>
        <v>Makowski, Matthew</v>
      </c>
      <c r="B40" t="str">
        <f>'[1]Scouts as of 3-22'!C41&amp;"  "&amp;'[1]Scouts as of 3-22'!D41</f>
        <v xml:space="preserve">30604 Shiawassee Rd  </v>
      </c>
      <c r="C40" t="str">
        <f>'[1]Scouts as of 3-22'!E41</f>
        <v>Farmington Hills</v>
      </c>
      <c r="D40" t="str">
        <f>'[1]Scouts as of 3-22'!F41</f>
        <v>MI</v>
      </c>
      <c r="E40">
        <f>'[1]Scouts as of 3-22'!G41</f>
        <v>48336</v>
      </c>
      <c r="F40" t="str">
        <f>'[1]Scouts as of 3-22'!L41</f>
        <v>Scouts in Training</v>
      </c>
      <c r="G40" s="55" t="str">
        <f>'[1]Scouts as of 3-22'!H41</f>
        <v>248-840-6573</v>
      </c>
      <c r="H40" t="str">
        <f>'[1]Scouts as of 3-22'!J41</f>
        <v/>
      </c>
      <c r="K40" s="52"/>
    </row>
    <row r="41" spans="1:11" x14ac:dyDescent="0.3">
      <c r="A41" t="str">
        <f>'[1]Scouts as of 3-22'!A42&amp;", "&amp;'[1]Scouts as of 3-22'!B42</f>
        <v>Malisow, Calvin</v>
      </c>
      <c r="B41" t="str">
        <f>'[1]Scouts as of 3-22'!C42&amp;"  "&amp;'[1]Scouts as of 3-22'!D42</f>
        <v xml:space="preserve">1698 Bolton  </v>
      </c>
      <c r="C41" t="str">
        <f>'[1]Scouts as of 3-22'!E42</f>
        <v>Walled Lake</v>
      </c>
      <c r="D41" t="str">
        <f>'[1]Scouts as of 3-22'!F42</f>
        <v>MI</v>
      </c>
      <c r="E41">
        <f>'[1]Scouts as of 3-22'!G42</f>
        <v>48390</v>
      </c>
      <c r="F41" t="str">
        <f>'[1]Scouts as of 3-22'!L42</f>
        <v>Swole Swine</v>
      </c>
      <c r="G41" s="55" t="str">
        <f>'[1]Scouts as of 3-22'!H42</f>
        <v>(248)624-6314</v>
      </c>
      <c r="H41" t="str">
        <f>'[1]Scouts as of 3-22'!J42</f>
        <v/>
      </c>
      <c r="K41" s="52"/>
    </row>
    <row r="42" spans="1:11" x14ac:dyDescent="0.3">
      <c r="A42" t="str">
        <f>'[1]Scouts as of 3-22'!A43&amp;", "&amp;'[1]Scouts as of 3-22'!B43</f>
        <v>Manninen, Autumn</v>
      </c>
      <c r="B42" t="str">
        <f>'[1]Scouts as of 3-22'!C43&amp;"  "&amp;'[1]Scouts as of 3-22'!D43</f>
        <v xml:space="preserve">23215 Violet St  </v>
      </c>
      <c r="C42" t="str">
        <f>'[1]Scouts as of 3-22'!E43</f>
        <v>Farmington</v>
      </c>
      <c r="D42" t="str">
        <f>'[1]Scouts as of 3-22'!F43</f>
        <v>MI</v>
      </c>
      <c r="E42">
        <f>'[1]Scouts as of 3-22'!G43</f>
        <v>48336</v>
      </c>
      <c r="F42" t="str">
        <f>'[1]Scouts as of 3-22'!L43</f>
        <v>Moose</v>
      </c>
      <c r="G42" s="55" t="str">
        <f>'[1]Scouts as of 3-22'!H43</f>
        <v>248-525-0590</v>
      </c>
      <c r="H42" t="str">
        <f>'[1]Scouts as of 3-22'!J43</f>
        <v/>
      </c>
      <c r="K42" s="52"/>
    </row>
    <row r="43" spans="1:11" x14ac:dyDescent="0.3">
      <c r="A43" t="str">
        <f>'[1]Scouts as of 3-22'!A44&amp;", "&amp;'[1]Scouts as of 3-22'!B44</f>
        <v>Miryala, Tarun</v>
      </c>
      <c r="B43" t="str">
        <f>'[1]Scouts as of 3-22'!C44&amp;"  "&amp;'[1]Scouts as of 3-22'!D44</f>
        <v xml:space="preserve">30074 Willow Ct.  </v>
      </c>
      <c r="C43" t="str">
        <f>'[1]Scouts as of 3-22'!E44</f>
        <v>Farmington Hills</v>
      </c>
      <c r="D43" t="str">
        <f>'[1]Scouts as of 3-22'!F44</f>
        <v>MI</v>
      </c>
      <c r="E43">
        <f>'[1]Scouts as of 3-22'!G44</f>
        <v>48331</v>
      </c>
      <c r="F43" t="str">
        <f>'[1]Scouts as of 3-22'!L44</f>
        <v>Pragmatic Paddlefish</v>
      </c>
      <c r="G43" s="55" t="str">
        <f>'[1]Scouts as of 3-22'!H44</f>
        <v/>
      </c>
      <c r="H43" t="str">
        <f>'[1]Scouts as of 3-22'!J44</f>
        <v/>
      </c>
      <c r="K43" s="52"/>
    </row>
    <row r="44" spans="1:11" x14ac:dyDescent="0.3">
      <c r="A44" t="str">
        <f>'[1]Scouts as of 3-22'!A45&amp;", "&amp;'[1]Scouts as of 3-22'!B45</f>
        <v>Mullins, Ethan</v>
      </c>
      <c r="B44" t="str">
        <f>'[1]Scouts as of 3-22'!C45&amp;"  "&amp;'[1]Scouts as of 3-22'!D45</f>
        <v xml:space="preserve">32425 Dohany Dr  </v>
      </c>
      <c r="C44" t="str">
        <f>'[1]Scouts as of 3-22'!E45</f>
        <v>Farmington Hills</v>
      </c>
      <c r="D44" t="str">
        <f>'[1]Scouts as of 3-22'!F45</f>
        <v>MI</v>
      </c>
      <c r="E44">
        <f>'[1]Scouts as of 3-22'!G45</f>
        <v>48336</v>
      </c>
      <c r="F44" t="str">
        <f>'[1]Scouts as of 3-22'!L45</f>
        <v>Fire Fox</v>
      </c>
      <c r="G44" s="55" t="str">
        <f>'[1]Scouts as of 3-22'!H45</f>
        <v>248-763-3735</v>
      </c>
      <c r="H44" t="str">
        <f>'[1]Scouts as of 3-22'!J45</f>
        <v>emily.mullins@henkel.com</v>
      </c>
      <c r="K44" s="52"/>
    </row>
    <row r="45" spans="1:11" x14ac:dyDescent="0.3">
      <c r="A45" t="str">
        <f>'[1]Scouts as of 3-22'!A46&amp;", "&amp;'[1]Scouts as of 3-22'!B46</f>
        <v>Pamidimukkala, Madhav</v>
      </c>
      <c r="B45" t="str">
        <f>'[1]Scouts as of 3-22'!C46&amp;"  "&amp;'[1]Scouts as of 3-22'!D46</f>
        <v xml:space="preserve">38352 Churchill Ln  </v>
      </c>
      <c r="C45" t="str">
        <f>'[1]Scouts as of 3-22'!E46</f>
        <v>Farmington Hills</v>
      </c>
      <c r="D45" t="str">
        <f>'[1]Scouts as of 3-22'!F46</f>
        <v>MI</v>
      </c>
      <c r="E45">
        <f>'[1]Scouts as of 3-22'!G46</f>
        <v>48331</v>
      </c>
      <c r="F45" t="str">
        <f>'[1]Scouts as of 3-22'!L46</f>
        <v>Scouts in Training</v>
      </c>
      <c r="G45" s="55" t="str">
        <f>'[1]Scouts as of 3-22'!H46</f>
        <v>248-346-3111</v>
      </c>
      <c r="H45" t="str">
        <f>'[1]Scouts as of 3-22'!J46</f>
        <v/>
      </c>
      <c r="K45" s="52"/>
    </row>
    <row r="46" spans="1:11" x14ac:dyDescent="0.3">
      <c r="A46" t="str">
        <f>'[1]Scouts as of 3-22'!A47&amp;", "&amp;'[1]Scouts as of 3-22'!B47</f>
        <v>Perinpanayagam, Jeremy</v>
      </c>
      <c r="B46" t="str">
        <f>'[1]Scouts as of 3-22'!C47&amp;"  "&amp;'[1]Scouts as of 3-22'!D47</f>
        <v xml:space="preserve">27424 Rosewood Ct.  </v>
      </c>
      <c r="C46" t="str">
        <f>'[1]Scouts as of 3-22'!E47</f>
        <v>Farmington Hills</v>
      </c>
      <c r="D46" t="str">
        <f>'[1]Scouts as of 3-22'!F47</f>
        <v>MI</v>
      </c>
      <c r="E46">
        <f>'[1]Scouts as of 3-22'!G47</f>
        <v>48334</v>
      </c>
      <c r="F46" t="str">
        <f>'[1]Scouts as of 3-22'!L47</f>
        <v>Ax men</v>
      </c>
      <c r="G46" s="55" t="str">
        <f>'[1]Scouts as of 3-22'!H47</f>
        <v>248-436-2814</v>
      </c>
      <c r="H46" t="str">
        <f>'[1]Scouts as of 3-22'!J47</f>
        <v/>
      </c>
      <c r="K46" s="52"/>
    </row>
    <row r="47" spans="1:11" x14ac:dyDescent="0.3">
      <c r="A47" t="str">
        <f>'[1]Scouts as of 3-22'!A48&amp;", "&amp;'[1]Scouts as of 3-22'!B48</f>
        <v>Perinpanayagam, Nathan</v>
      </c>
      <c r="B47" t="str">
        <f>'[1]Scouts as of 3-22'!C48&amp;"  "&amp;'[1]Scouts as of 3-22'!D48</f>
        <v xml:space="preserve">27424 Rosewood Ct.  </v>
      </c>
      <c r="C47" t="str">
        <f>'[1]Scouts as of 3-22'!E48</f>
        <v>Farmington Hills</v>
      </c>
      <c r="D47" t="str">
        <f>'[1]Scouts as of 3-22'!F48</f>
        <v>MI</v>
      </c>
      <c r="E47">
        <f>'[1]Scouts as of 3-22'!G48</f>
        <v>48334</v>
      </c>
      <c r="F47" t="str">
        <f>'[1]Scouts as of 3-22'!L48</f>
        <v>Swole Swine</v>
      </c>
      <c r="G47" s="55" t="str">
        <f>'[1]Scouts as of 3-22'!H48</f>
        <v>248-436-2814</v>
      </c>
      <c r="H47" t="str">
        <f>'[1]Scouts as of 3-22'!J48</f>
        <v/>
      </c>
      <c r="K47" s="52"/>
    </row>
    <row r="48" spans="1:11" x14ac:dyDescent="0.3">
      <c r="A48" t="str">
        <f>'[1]Scouts as of 3-22'!A49&amp;", "&amp;'[1]Scouts as of 3-22'!B49</f>
        <v>Peters, Donald</v>
      </c>
      <c r="B48" t="str">
        <f>'[1]Scouts as of 3-22'!C49&amp;"  "&amp;'[1]Scouts as of 3-22'!D49</f>
        <v xml:space="preserve">26400 Meadowview Dr.  </v>
      </c>
      <c r="C48" t="str">
        <f>'[1]Scouts as of 3-22'!E49</f>
        <v>Farmington Hills</v>
      </c>
      <c r="D48" t="str">
        <f>'[1]Scouts as of 3-22'!F49</f>
        <v>MI</v>
      </c>
      <c r="E48">
        <f>'[1]Scouts as of 3-22'!G49</f>
        <v>48331</v>
      </c>
      <c r="F48" t="str">
        <f>'[1]Scouts as of 3-22'!L49</f>
        <v>Pragmatic Paddlefish</v>
      </c>
      <c r="G48" s="55" t="str">
        <f>'[1]Scouts as of 3-22'!H49</f>
        <v>(248)478-4709</v>
      </c>
      <c r="H48" t="str">
        <f>'[1]Scouts as of 3-22'!J49</f>
        <v/>
      </c>
      <c r="K48" s="52"/>
    </row>
    <row r="49" spans="1:11" x14ac:dyDescent="0.3">
      <c r="A49" t="str">
        <f>'[1]Scouts as of 3-22'!A50&amp;", "&amp;'[1]Scouts as of 3-22'!B50</f>
        <v>Phillips, Cam</v>
      </c>
      <c r="B49" t="str">
        <f>'[1]Scouts as of 3-22'!C50&amp;"  "&amp;'[1]Scouts as of 3-22'!D50</f>
        <v xml:space="preserve">30048 Fernhill  </v>
      </c>
      <c r="C49" t="str">
        <f>'[1]Scouts as of 3-22'!E50</f>
        <v>Farmington Hills</v>
      </c>
      <c r="D49" t="str">
        <f>'[1]Scouts as of 3-22'!F50</f>
        <v>MI</v>
      </c>
      <c r="E49">
        <f>'[1]Scouts as of 3-22'!G50</f>
        <v>48334</v>
      </c>
      <c r="F49" t="str">
        <f>'[1]Scouts as of 3-22'!L50</f>
        <v>Ax men</v>
      </c>
      <c r="G49" s="55" t="str">
        <f>'[1]Scouts as of 3-22'!H50</f>
        <v>734-558-1458</v>
      </c>
      <c r="H49" t="str">
        <f>'[1]Scouts as of 3-22'!J50</f>
        <v/>
      </c>
      <c r="K49" s="52"/>
    </row>
    <row r="50" spans="1:11" x14ac:dyDescent="0.3">
      <c r="A50" t="str">
        <f>'[1]Scouts as of 3-22'!A51&amp;", "&amp;'[1]Scouts as of 3-22'!B51</f>
        <v>Pinnamaraju, Sohan</v>
      </c>
      <c r="B50" t="str">
        <f>'[1]Scouts as of 3-22'!C51&amp;"  "&amp;'[1]Scouts as of 3-22'!D51</f>
        <v xml:space="preserve">36851 Blanchard Blvd Apt 202  </v>
      </c>
      <c r="C50" t="str">
        <f>'[1]Scouts as of 3-22'!E51</f>
        <v>Farmington</v>
      </c>
      <c r="D50" t="str">
        <f>'[1]Scouts as of 3-22'!F51</f>
        <v>MI</v>
      </c>
      <c r="E50">
        <f>'[1]Scouts as of 3-22'!G51</f>
        <v>48335</v>
      </c>
      <c r="F50" t="str">
        <f>'[1]Scouts as of 3-22'!L51</f>
        <v>Pragmatic Paddlefish</v>
      </c>
      <c r="G50" s="55" t="str">
        <f>'[1]Scouts as of 3-22'!H51</f>
        <v>(248)477-4428</v>
      </c>
      <c r="H50" t="str">
        <f>'[1]Scouts as of 3-22'!J51</f>
        <v>sohanp@outlook.com</v>
      </c>
      <c r="K50" s="52"/>
    </row>
    <row r="51" spans="1:11" x14ac:dyDescent="0.3">
      <c r="A51" t="str">
        <f>'[1]Scouts as of 3-22'!A52&amp;", "&amp;'[1]Scouts as of 3-22'!B52</f>
        <v>Ramkumar, Nithin</v>
      </c>
      <c r="B51" t="str">
        <f>'[1]Scouts as of 3-22'!C52&amp;"  "&amp;'[1]Scouts as of 3-22'!D52</f>
        <v xml:space="preserve">38284 Golf Pointe Blvd.  </v>
      </c>
      <c r="C51" t="str">
        <f>'[1]Scouts as of 3-22'!E52</f>
        <v>Farmington Hills</v>
      </c>
      <c r="D51" t="str">
        <f>'[1]Scouts as of 3-22'!F52</f>
        <v>MI</v>
      </c>
      <c r="E51">
        <f>'[1]Scouts as of 3-22'!G52</f>
        <v>48331</v>
      </c>
      <c r="F51" t="str">
        <f>'[1]Scouts as of 3-22'!L52</f>
        <v>Kings Men</v>
      </c>
      <c r="G51" s="55" t="str">
        <f>'[1]Scouts as of 3-22'!H52</f>
        <v>248-862-1486</v>
      </c>
      <c r="H51" t="str">
        <f>'[1]Scouts as of 3-22'!J52</f>
        <v/>
      </c>
      <c r="K51" s="52"/>
    </row>
    <row r="52" spans="1:11" x14ac:dyDescent="0.3">
      <c r="A52" t="str">
        <f>'[1]Scouts as of 3-22'!A53&amp;", "&amp;'[1]Scouts as of 3-22'!B53</f>
        <v>Reese, Jonas</v>
      </c>
      <c r="B52" t="str">
        <f>'[1]Scouts as of 3-22'!C53&amp;"  "&amp;'[1]Scouts as of 3-22'!D53</f>
        <v xml:space="preserve">30329 Castleford  </v>
      </c>
      <c r="C52" t="str">
        <f>'[1]Scouts as of 3-22'!E53</f>
        <v>Farmington Hills</v>
      </c>
      <c r="D52" t="str">
        <f>'[1]Scouts as of 3-22'!F53</f>
        <v>MI</v>
      </c>
      <c r="E52">
        <f>'[1]Scouts as of 3-22'!G53</f>
        <v>48331</v>
      </c>
      <c r="F52" t="str">
        <f>'[1]Scouts as of 3-22'!L53</f>
        <v>Paul Bunyan</v>
      </c>
      <c r="G52" s="55" t="str">
        <f>'[1]Scouts as of 3-22'!H53</f>
        <v>419-297-9415</v>
      </c>
      <c r="H52" t="str">
        <f>'[1]Scouts as of 3-22'!J53</f>
        <v/>
      </c>
      <c r="K52" s="52"/>
    </row>
    <row r="53" spans="1:11" x14ac:dyDescent="0.3">
      <c r="A53" t="str">
        <f>'[1]Scouts as of 3-22'!A54&amp;", "&amp;'[1]Scouts as of 3-22'!B54</f>
        <v>Rodrigues, Francisco</v>
      </c>
      <c r="B53" t="str">
        <f>'[1]Scouts as of 3-22'!C54&amp;"  "&amp;'[1]Scouts as of 3-22'!D54</f>
        <v xml:space="preserve">24702 Independence Dr  </v>
      </c>
      <c r="C53" t="str">
        <f>'[1]Scouts as of 3-22'!E54</f>
        <v>Farmington Hills</v>
      </c>
      <c r="D53" t="str">
        <f>'[1]Scouts as of 3-22'!F54</f>
        <v>MI</v>
      </c>
      <c r="E53">
        <f>'[1]Scouts as of 3-22'!G54</f>
        <v>48335</v>
      </c>
      <c r="F53" t="str">
        <f>'[1]Scouts as of 3-22'!L54</f>
        <v>Fire Fox</v>
      </c>
      <c r="G53" s="55" t="str">
        <f>'[1]Scouts as of 3-22'!H54</f>
        <v/>
      </c>
      <c r="H53" t="str">
        <f>'[1]Scouts as of 3-22'!J54</f>
        <v/>
      </c>
      <c r="K53" s="52"/>
    </row>
    <row r="54" spans="1:11" x14ac:dyDescent="0.3">
      <c r="A54" t="str">
        <f>'[1]Scouts as of 3-22'!A55&amp;", "&amp;'[1]Scouts as of 3-22'!B55</f>
        <v>Romine, David</v>
      </c>
      <c r="B54" t="str">
        <f>'[1]Scouts as of 3-22'!C55&amp;"  "&amp;'[1]Scouts as of 3-22'!D55</f>
        <v xml:space="preserve">29257 Shenandoah  </v>
      </c>
      <c r="C54" t="str">
        <f>'[1]Scouts as of 3-22'!E55</f>
        <v>Farmington Hills</v>
      </c>
      <c r="D54" t="str">
        <f>'[1]Scouts as of 3-22'!F55</f>
        <v>MI</v>
      </c>
      <c r="E54">
        <f>'[1]Scouts as of 3-22'!G55</f>
        <v>48331</v>
      </c>
      <c r="F54" t="str">
        <f>'[1]Scouts as of 3-22'!L55</f>
        <v>College Crew</v>
      </c>
      <c r="G54" s="55" t="str">
        <f>'[1]Scouts as of 3-22'!H55</f>
        <v>(248)324-1816</v>
      </c>
      <c r="H54" t="str">
        <f>'[1]Scouts as of 3-22'!J55</f>
        <v/>
      </c>
      <c r="K54" s="52"/>
    </row>
    <row r="55" spans="1:11" x14ac:dyDescent="0.3">
      <c r="A55" t="str">
        <f>'[1]Scouts as of 3-22'!A56&amp;", "&amp;'[1]Scouts as of 3-22'!B56</f>
        <v>Rouse, Peyton</v>
      </c>
      <c r="B55" t="str">
        <f>'[1]Scouts as of 3-22'!C56&amp;"  "&amp;'[1]Scouts as of 3-22'!D56</f>
        <v xml:space="preserve">3736 Loch Bend Drivw  </v>
      </c>
      <c r="C55" t="str">
        <f>'[1]Scouts as of 3-22'!E56</f>
        <v>Commerce Twp</v>
      </c>
      <c r="D55" t="str">
        <f>'[1]Scouts as of 3-22'!F56</f>
        <v>MI</v>
      </c>
      <c r="E55">
        <f>'[1]Scouts as of 3-22'!G56</f>
        <v>48382</v>
      </c>
      <c r="F55" t="str">
        <f>'[1]Scouts as of 3-22'!L56</f>
        <v>Kings Men</v>
      </c>
      <c r="G55" s="55" t="str">
        <f>'[1]Scouts as of 3-22'!H56</f>
        <v>419-205-2667</v>
      </c>
      <c r="H55" t="str">
        <f>'[1]Scouts as of 3-22'!J56</f>
        <v/>
      </c>
      <c r="K55" s="52"/>
    </row>
    <row r="56" spans="1:11" x14ac:dyDescent="0.3">
      <c r="A56" t="str">
        <f>'[1]Scouts as of 3-22'!A57&amp;", "&amp;'[1]Scouts as of 3-22'!B57</f>
        <v>Ryan, Liam</v>
      </c>
      <c r="B56" t="str">
        <f>'[1]Scouts as of 3-22'!C57&amp;"  "&amp;'[1]Scouts as of 3-22'!D57</f>
        <v xml:space="preserve">29500 Moran St  </v>
      </c>
      <c r="C56" t="str">
        <f>'[1]Scouts as of 3-22'!E57</f>
        <v>Farmington Hills</v>
      </c>
      <c r="D56" t="str">
        <f>'[1]Scouts as of 3-22'!F57</f>
        <v>MI</v>
      </c>
      <c r="E56">
        <f>'[1]Scouts as of 3-22'!G57</f>
        <v>48336</v>
      </c>
      <c r="F56" t="str">
        <f>'[1]Scouts as of 3-22'!L57</f>
        <v>Kings Men</v>
      </c>
      <c r="G56" s="55" t="str">
        <f>'[1]Scouts as of 3-22'!H57</f>
        <v>248-752-2928</v>
      </c>
      <c r="H56" t="str">
        <f>'[1]Scouts as of 3-22'!J57</f>
        <v/>
      </c>
      <c r="K56" s="52"/>
    </row>
    <row r="57" spans="1:11" x14ac:dyDescent="0.3">
      <c r="A57" t="str">
        <f>'[1]Scouts as of 3-22'!A58&amp;", "&amp;'[1]Scouts as of 3-22'!B58</f>
        <v>Sahasrabuddhe, Vyom</v>
      </c>
      <c r="B57" t="str">
        <f>'[1]Scouts as of 3-22'!C58&amp;"  "&amp;'[1]Scouts as of 3-22'!D58</f>
        <v xml:space="preserve">23009 Glenmoor Heights  </v>
      </c>
      <c r="C57" t="str">
        <f>'[1]Scouts as of 3-22'!E58</f>
        <v>Farmington Hills</v>
      </c>
      <c r="D57" t="str">
        <f>'[1]Scouts as of 3-22'!F58</f>
        <v>MI</v>
      </c>
      <c r="E57">
        <f>'[1]Scouts as of 3-22'!G58</f>
        <v>48336</v>
      </c>
      <c r="F57" t="str">
        <f>'[1]Scouts as of 3-22'!L58</f>
        <v>Fire Fox</v>
      </c>
      <c r="G57" s="55" t="str">
        <f>'[1]Scouts as of 3-22'!H58</f>
        <v>248-957-8537</v>
      </c>
      <c r="H57" t="str">
        <f>'[1]Scouts as of 3-22'!J58</f>
        <v/>
      </c>
      <c r="K57" s="52"/>
    </row>
    <row r="58" spans="1:11" x14ac:dyDescent="0.3">
      <c r="A58" t="str">
        <f>'[1]Scouts as of 3-22'!A59&amp;", "&amp;'[1]Scouts as of 3-22'!B59</f>
        <v>Samynathan, Rakshan</v>
      </c>
      <c r="B58" t="str">
        <f>'[1]Scouts as of 3-22'!C59&amp;"  "&amp;'[1]Scouts as of 3-22'!D59</f>
        <v xml:space="preserve">43651 Cherrywood Ln  </v>
      </c>
      <c r="C58" t="str">
        <f>'[1]Scouts as of 3-22'!E59</f>
        <v>Canton</v>
      </c>
      <c r="D58" t="str">
        <f>'[1]Scouts as of 3-22'!F59</f>
        <v>MI</v>
      </c>
      <c r="E58">
        <f>'[1]Scouts as of 3-22'!G59</f>
        <v>48188</v>
      </c>
      <c r="F58" t="str">
        <f>'[1]Scouts as of 3-22'!L59</f>
        <v>Swole Swine</v>
      </c>
      <c r="G58" s="55" t="str">
        <f>'[1]Scouts as of 3-22'!H59</f>
        <v>(734)844-1678</v>
      </c>
      <c r="H58" t="str">
        <f>'[1]Scouts as of 3-22'!J59</f>
        <v/>
      </c>
      <c r="K58" s="52"/>
    </row>
    <row r="59" spans="1:11" x14ac:dyDescent="0.3">
      <c r="A59" t="str">
        <f>'[1]Scouts as of 3-22'!A60&amp;", "&amp;'[1]Scouts as of 3-22'!B60</f>
        <v>Schilke, Ray</v>
      </c>
      <c r="B59" t="str">
        <f>'[1]Scouts as of 3-22'!C60&amp;"  "&amp;'[1]Scouts as of 3-22'!D60</f>
        <v xml:space="preserve">32492 Shady Ridge Dr  </v>
      </c>
      <c r="C59" t="str">
        <f>'[1]Scouts as of 3-22'!E60</f>
        <v>Farmington Hills</v>
      </c>
      <c r="D59" t="str">
        <f>'[1]Scouts as of 3-22'!F60</f>
        <v>MI</v>
      </c>
      <c r="E59">
        <f>'[1]Scouts as of 3-22'!G60</f>
        <v>48336</v>
      </c>
      <c r="F59" t="str">
        <f>'[1]Scouts as of 3-22'!L60</f>
        <v>Paul Bunyan</v>
      </c>
      <c r="G59" s="55" t="str">
        <f>'[1]Scouts as of 3-22'!H60</f>
        <v>734-421-3254</v>
      </c>
      <c r="H59" t="str">
        <f>'[1]Scouts as of 3-22'!J60</f>
        <v/>
      </c>
      <c r="K59" s="52"/>
    </row>
    <row r="60" spans="1:11" x14ac:dyDescent="0.3">
      <c r="A60" t="str">
        <f>'[1]Scouts as of 3-22'!A61&amp;", "&amp;'[1]Scouts as of 3-22'!B61</f>
        <v>Schmidt, Elizabeth</v>
      </c>
      <c r="B60" t="str">
        <f>'[1]Scouts as of 3-22'!C61&amp;"  "&amp;'[1]Scouts as of 3-22'!D61</f>
        <v xml:space="preserve">37730 Wendy Lee  </v>
      </c>
      <c r="C60" t="str">
        <f>'[1]Scouts as of 3-22'!E61</f>
        <v>Farmington Hills</v>
      </c>
      <c r="D60" t="str">
        <f>'[1]Scouts as of 3-22'!F61</f>
        <v>MI</v>
      </c>
      <c r="E60">
        <f>'[1]Scouts as of 3-22'!G61</f>
        <v>48331</v>
      </c>
      <c r="F60" t="str">
        <f>'[1]Scouts as of 3-22'!L61</f>
        <v>College Crew</v>
      </c>
      <c r="G60" s="55" t="str">
        <f>'[1]Scouts as of 3-22'!H61</f>
        <v>(248)471-2691</v>
      </c>
      <c r="H60" t="str">
        <f>'[1]Scouts as of 3-22'!J61</f>
        <v/>
      </c>
      <c r="K60" s="52"/>
    </row>
    <row r="61" spans="1:11" x14ac:dyDescent="0.3">
      <c r="A61" t="str">
        <f>'[1]Scouts as of 3-22'!A62&amp;", "&amp;'[1]Scouts as of 3-22'!B62</f>
        <v>Sheetz, Robert</v>
      </c>
      <c r="B61" t="str">
        <f>'[1]Scouts as of 3-22'!C62&amp;"  "&amp;'[1]Scouts as of 3-22'!D62</f>
        <v xml:space="preserve">22831 Albion Ave  </v>
      </c>
      <c r="C61" t="str">
        <f>'[1]Scouts as of 3-22'!E62</f>
        <v>Farmington Hills</v>
      </c>
      <c r="D61" t="str">
        <f>'[1]Scouts as of 3-22'!F62</f>
        <v>MI</v>
      </c>
      <c r="E61">
        <f>'[1]Scouts as of 3-22'!G62</f>
        <v>48336</v>
      </c>
      <c r="F61" t="str">
        <f>'[1]Scouts as of 3-22'!L62</f>
        <v>Scouts in Training</v>
      </c>
      <c r="G61" s="55" t="str">
        <f>'[1]Scouts as of 3-22'!H62</f>
        <v>248-818-4615</v>
      </c>
      <c r="H61" t="str">
        <f>'[1]Scouts as of 3-22'!J62</f>
        <v/>
      </c>
      <c r="K61" s="52"/>
    </row>
    <row r="62" spans="1:11" x14ac:dyDescent="0.3">
      <c r="A62" t="str">
        <f>'[1]Scouts as of 3-22'!A63&amp;", "&amp;'[1]Scouts as of 3-22'!B63</f>
        <v>Shork, Ryan</v>
      </c>
      <c r="B62" t="str">
        <f>'[1]Scouts as of 3-22'!C63&amp;"  "&amp;'[1]Scouts as of 3-22'!D63</f>
        <v xml:space="preserve">4059 Garfield  </v>
      </c>
      <c r="C62" t="str">
        <f>'[1]Scouts as of 3-22'!E63</f>
        <v>Wayne</v>
      </c>
      <c r="D62" t="str">
        <f>'[1]Scouts as of 3-22'!F63</f>
        <v>MI</v>
      </c>
      <c r="E62">
        <f>'[1]Scouts as of 3-22'!G63</f>
        <v>48184</v>
      </c>
      <c r="F62" t="str">
        <f>'[1]Scouts as of 3-22'!L63</f>
        <v>Pragmatic Paddlefish</v>
      </c>
      <c r="G62" s="55" t="str">
        <f>'[1]Scouts as of 3-22'!H63</f>
        <v>(734)502-6659</v>
      </c>
      <c r="H62" t="str">
        <f>'[1]Scouts as of 3-22'!J63</f>
        <v/>
      </c>
      <c r="K62" s="52"/>
    </row>
    <row r="63" spans="1:11" x14ac:dyDescent="0.3">
      <c r="A63" t="str">
        <f>'[1]Scouts as of 3-22'!A64&amp;", "&amp;'[1]Scouts as of 3-22'!B64</f>
        <v>Silvagi, Frank</v>
      </c>
      <c r="B63" t="str">
        <f>'[1]Scouts as of 3-22'!C64&amp;"  "&amp;'[1]Scouts as of 3-22'!D64</f>
        <v xml:space="preserve">28897 Augusta  </v>
      </c>
      <c r="C63" t="str">
        <f>'[1]Scouts as of 3-22'!E64</f>
        <v>Farmington Hills</v>
      </c>
      <c r="D63" t="str">
        <f>'[1]Scouts as of 3-22'!F64</f>
        <v>MI</v>
      </c>
      <c r="E63">
        <f>'[1]Scouts as of 3-22'!G64</f>
        <v>48331</v>
      </c>
      <c r="F63" t="str">
        <f>'[1]Scouts as of 3-22'!L64</f>
        <v>Paul Bunyan</v>
      </c>
      <c r="G63" s="55" t="str">
        <f>'[1]Scouts as of 3-22'!H64</f>
        <v>(248)840-0284</v>
      </c>
      <c r="H63" t="str">
        <f>'[1]Scouts as of 3-22'!J64</f>
        <v/>
      </c>
      <c r="K63" s="52"/>
    </row>
    <row r="64" spans="1:11" x14ac:dyDescent="0.3">
      <c r="A64" t="str">
        <f>'[1]Scouts as of 3-22'!A65&amp;", "&amp;'[1]Scouts as of 3-22'!B65</f>
        <v>Silvagi, Susie</v>
      </c>
      <c r="B64" t="str">
        <f>'[1]Scouts as of 3-22'!C65&amp;"  "&amp;'[1]Scouts as of 3-22'!D65</f>
        <v xml:space="preserve">28897 Augusta  </v>
      </c>
      <c r="C64" t="str">
        <f>'[1]Scouts as of 3-22'!E65</f>
        <v>Farmington Hills</v>
      </c>
      <c r="D64" t="str">
        <f>'[1]Scouts as of 3-22'!F65</f>
        <v>MI</v>
      </c>
      <c r="E64">
        <f>'[1]Scouts as of 3-22'!G65</f>
        <v>48331</v>
      </c>
      <c r="F64" t="str">
        <f>'[1]Scouts as of 3-22'!L65</f>
        <v>College Crew</v>
      </c>
      <c r="G64" s="55" t="str">
        <f>'[1]Scouts as of 3-22'!H65</f>
        <v>(248)840-0284</v>
      </c>
      <c r="H64" t="str">
        <f>'[1]Scouts as of 3-22'!J65</f>
        <v>susie.silvagi@gmail.com</v>
      </c>
      <c r="K64" s="52"/>
    </row>
    <row r="65" spans="1:11" x14ac:dyDescent="0.3">
      <c r="A65" t="str">
        <f>'[1]Scouts as of 3-22'!A66&amp;", "&amp;'[1]Scouts as of 3-22'!B66</f>
        <v>Simms, Ben</v>
      </c>
      <c r="B65" t="str">
        <f>'[1]Scouts as of 3-22'!C66&amp;"  "&amp;'[1]Scouts as of 3-22'!D66</f>
        <v xml:space="preserve">34457 Oakland  </v>
      </c>
      <c r="C65" t="str">
        <f>'[1]Scouts as of 3-22'!E66</f>
        <v>Farmington</v>
      </c>
      <c r="D65" t="str">
        <f>'[1]Scouts as of 3-22'!F66</f>
        <v>MI</v>
      </c>
      <c r="E65">
        <f>'[1]Scouts as of 3-22'!G66</f>
        <v>48335</v>
      </c>
      <c r="F65" t="str">
        <f>'[1]Scouts as of 3-22'!L66</f>
        <v>Pragmatic Paddlefish</v>
      </c>
      <c r="G65" s="55" t="str">
        <f>'[1]Scouts as of 3-22'!H66</f>
        <v>(248)444-0584</v>
      </c>
      <c r="H65" t="str">
        <f>'[1]Scouts as of 3-22'!J66</f>
        <v/>
      </c>
      <c r="K65" s="52"/>
    </row>
    <row r="66" spans="1:11" x14ac:dyDescent="0.3">
      <c r="A66" t="str">
        <f>'[1]Scouts as of 3-22'!A67&amp;", "&amp;'[1]Scouts as of 3-22'!B67</f>
        <v>Simpson, Timothy</v>
      </c>
      <c r="B66" t="str">
        <f>'[1]Scouts as of 3-22'!C67&amp;"  "&amp;'[1]Scouts as of 3-22'!D67</f>
        <v xml:space="preserve">33903 Ramble Hills Dr.  </v>
      </c>
      <c r="C66" t="str">
        <f>'[1]Scouts as of 3-22'!E67</f>
        <v>Farmington Hills</v>
      </c>
      <c r="D66" t="str">
        <f>'[1]Scouts as of 3-22'!F67</f>
        <v>MI</v>
      </c>
      <c r="E66">
        <f>'[1]Scouts as of 3-22'!G67</f>
        <v>48331</v>
      </c>
      <c r="F66" t="str">
        <f>'[1]Scouts as of 3-22'!L67</f>
        <v>Scouts in Training</v>
      </c>
      <c r="G66" s="55" t="str">
        <f>'[1]Scouts as of 3-22'!H67</f>
        <v>248-935-5268</v>
      </c>
      <c r="H66" t="str">
        <f>'[1]Scouts as of 3-22'!J67</f>
        <v/>
      </c>
      <c r="K66" s="52"/>
    </row>
    <row r="67" spans="1:11" x14ac:dyDescent="0.3">
      <c r="A67" t="str">
        <f>'[1]Scouts as of 3-22'!A68&amp;", "&amp;'[1]Scouts as of 3-22'!B68</f>
        <v>Smith, Colin</v>
      </c>
      <c r="B67" t="str">
        <f>'[1]Scouts as of 3-22'!C68&amp;"  "&amp;'[1]Scouts as of 3-22'!D68</f>
        <v xml:space="preserve">29317 Whistler Drive  </v>
      </c>
      <c r="C67" t="str">
        <f>'[1]Scouts as of 3-22'!E68</f>
        <v>Novi</v>
      </c>
      <c r="D67" t="str">
        <f>'[1]Scouts as of 3-22'!F68</f>
        <v>MI</v>
      </c>
      <c r="E67">
        <f>'[1]Scouts as of 3-22'!G68</f>
        <v>48377</v>
      </c>
      <c r="F67" t="str">
        <f>'[1]Scouts as of 3-22'!L68</f>
        <v>Paul Bunyan</v>
      </c>
      <c r="G67" s="55" t="str">
        <f>'[1]Scouts as of 3-22'!H68</f>
        <v>(248)308-4968</v>
      </c>
      <c r="H67" t="str">
        <f>'[1]Scouts as of 3-22'!J68</f>
        <v/>
      </c>
      <c r="K67" s="52"/>
    </row>
    <row r="68" spans="1:11" x14ac:dyDescent="0.3">
      <c r="A68" t="str">
        <f>'[1]Scouts as of 3-22'!A69&amp;", "&amp;'[1]Scouts as of 3-22'!B69</f>
        <v>Swafford, Jonah</v>
      </c>
      <c r="B68" t="str">
        <f>'[1]Scouts as of 3-22'!C69&amp;"  "&amp;'[1]Scouts as of 3-22'!D69</f>
        <v xml:space="preserve">34356 Glouster Cir  </v>
      </c>
      <c r="C68" t="str">
        <f>'[1]Scouts as of 3-22'!E69</f>
        <v>Farmington Hills</v>
      </c>
      <c r="D68" t="str">
        <f>'[1]Scouts as of 3-22'!F69</f>
        <v>MI</v>
      </c>
      <c r="E68">
        <f>'[1]Scouts as of 3-22'!G69</f>
        <v>48331</v>
      </c>
      <c r="F68" t="str">
        <f>'[1]Scouts as of 3-22'!L69</f>
        <v>Pragmatic Paddlefish</v>
      </c>
      <c r="G68" s="55" t="str">
        <f>'[1]Scouts as of 3-22'!H69</f>
        <v>517-282-0756</v>
      </c>
      <c r="H68" t="str">
        <f>'[1]Scouts as of 3-22'!J69</f>
        <v/>
      </c>
      <c r="K68" s="52"/>
    </row>
    <row r="69" spans="1:11" x14ac:dyDescent="0.3">
      <c r="A69" t="str">
        <f>'[1]Scouts as of 3-22'!A70&amp;", "&amp;'[1]Scouts as of 3-22'!B70</f>
        <v>Swafford, Reuben</v>
      </c>
      <c r="B69" t="str">
        <f>'[1]Scouts as of 3-22'!C70&amp;"  "&amp;'[1]Scouts as of 3-22'!D70</f>
        <v xml:space="preserve">34356 Glouster Cir  </v>
      </c>
      <c r="C69" t="str">
        <f>'[1]Scouts as of 3-22'!E70</f>
        <v>Farmington Hills</v>
      </c>
      <c r="D69" t="str">
        <f>'[1]Scouts as of 3-22'!F70</f>
        <v>MI</v>
      </c>
      <c r="E69">
        <f>'[1]Scouts as of 3-22'!G70</f>
        <v>48331</v>
      </c>
      <c r="F69" t="str">
        <f>'[1]Scouts as of 3-22'!L70</f>
        <v>Ax men</v>
      </c>
      <c r="G69" s="55" t="str">
        <f>'[1]Scouts as of 3-22'!H70</f>
        <v>517-282-0756</v>
      </c>
      <c r="H69" t="str">
        <f>'[1]Scouts as of 3-22'!J70</f>
        <v/>
      </c>
      <c r="K69" s="52"/>
    </row>
    <row r="70" spans="1:11" x14ac:dyDescent="0.3">
      <c r="A70" t="str">
        <f>'[1]Scouts as of 3-22'!A71&amp;", "&amp;'[1]Scouts as of 3-22'!B71</f>
        <v>Thomson, Duncan</v>
      </c>
      <c r="B70" t="str">
        <f>'[1]Scouts as of 3-22'!C71&amp;"  "&amp;'[1]Scouts as of 3-22'!D71</f>
        <v xml:space="preserve">22805 Brookdale  </v>
      </c>
      <c r="C70" t="str">
        <f>'[1]Scouts as of 3-22'!E71</f>
        <v>Farmington</v>
      </c>
      <c r="D70" t="str">
        <f>'[1]Scouts as of 3-22'!F71</f>
        <v>MI</v>
      </c>
      <c r="E70">
        <f>'[1]Scouts as of 3-22'!G71</f>
        <v>48336</v>
      </c>
      <c r="F70" t="str">
        <f>'[1]Scouts as of 3-22'!L71</f>
        <v>Swole Swine</v>
      </c>
      <c r="G70" s="55" t="str">
        <f>'[1]Scouts as of 3-22'!H71</f>
        <v>(248)888-9189</v>
      </c>
      <c r="H70" t="str">
        <f>'[1]Scouts as of 3-22'!J71</f>
        <v/>
      </c>
      <c r="K70" s="52"/>
    </row>
    <row r="71" spans="1:11" x14ac:dyDescent="0.3">
      <c r="A71" t="str">
        <f>'[1]Scouts as of 3-22'!A72&amp;", "&amp;'[1]Scouts as of 3-22'!B72</f>
        <v>Tisch, Gavin</v>
      </c>
      <c r="B71" t="str">
        <f>'[1]Scouts as of 3-22'!C72&amp;"  "&amp;'[1]Scouts as of 3-22'!D72</f>
        <v xml:space="preserve">51611 Morgan Dr  </v>
      </c>
      <c r="C71" t="str">
        <f>'[1]Scouts as of 3-22'!E72</f>
        <v>South Lyon</v>
      </c>
      <c r="D71" t="str">
        <f>'[1]Scouts as of 3-22'!F72</f>
        <v>MI</v>
      </c>
      <c r="E71">
        <f>'[1]Scouts as of 3-22'!G72</f>
        <v>48178</v>
      </c>
      <c r="F71" t="str">
        <f>'[1]Scouts as of 3-22'!L72</f>
        <v>Kings Men</v>
      </c>
      <c r="G71" s="55" t="str">
        <f>'[1]Scouts as of 3-22'!H72</f>
        <v>248-264-6033</v>
      </c>
      <c r="H71" t="str">
        <f>'[1]Scouts as of 3-22'!J72</f>
        <v/>
      </c>
      <c r="K71" s="52"/>
    </row>
    <row r="72" spans="1:11" x14ac:dyDescent="0.3">
      <c r="A72" t="str">
        <f>'[1]Scouts as of 3-22'!A73&amp;", "&amp;'[1]Scouts as of 3-22'!B73</f>
        <v>Tuzzolino, Carmelo</v>
      </c>
      <c r="B72" t="str">
        <f>'[1]Scouts as of 3-22'!C73&amp;"  "&amp;'[1]Scouts as of 3-22'!D73</f>
        <v xml:space="preserve">22806 Fox Creek  </v>
      </c>
      <c r="C72" t="str">
        <f>'[1]Scouts as of 3-22'!E73</f>
        <v>Farmington Hills</v>
      </c>
      <c r="D72" t="str">
        <f>'[1]Scouts as of 3-22'!F73</f>
        <v>MI</v>
      </c>
      <c r="E72">
        <f>'[1]Scouts as of 3-22'!G73</f>
        <v>48335</v>
      </c>
      <c r="F72" t="str">
        <f>'[1]Scouts as of 3-22'!L73</f>
        <v>Nuclear Narwhals</v>
      </c>
      <c r="G72" s="55" t="str">
        <f>'[1]Scouts as of 3-22'!H73</f>
        <v>248-417-8226</v>
      </c>
      <c r="H72" t="str">
        <f>'[1]Scouts as of 3-22'!J73</f>
        <v/>
      </c>
      <c r="K72" s="52"/>
    </row>
    <row r="73" spans="1:11" x14ac:dyDescent="0.3">
      <c r="A73" t="str">
        <f>'[1]Scouts as of 3-22'!A74&amp;", "&amp;'[1]Scouts as of 3-22'!B74</f>
        <v>Tuzzolino, Pasquale</v>
      </c>
      <c r="B73" t="str">
        <f>'[1]Scouts as of 3-22'!C74&amp;"  "&amp;'[1]Scouts as of 3-22'!D74</f>
        <v xml:space="preserve">22806 Fox Creek  </v>
      </c>
      <c r="C73" t="str">
        <f>'[1]Scouts as of 3-22'!E74</f>
        <v>Farmington Hills</v>
      </c>
      <c r="D73" t="str">
        <f>'[1]Scouts as of 3-22'!F74</f>
        <v>MI</v>
      </c>
      <c r="E73">
        <f>'[1]Scouts as of 3-22'!G74</f>
        <v>48335</v>
      </c>
      <c r="F73" t="str">
        <f>'[1]Scouts as of 3-22'!L74</f>
        <v>Nuclear Narwhals</v>
      </c>
      <c r="G73" s="55" t="str">
        <f>'[1]Scouts as of 3-22'!H74</f>
        <v>248-417-8226</v>
      </c>
      <c r="H73" t="str">
        <f>'[1]Scouts as of 3-22'!J74</f>
        <v/>
      </c>
      <c r="K73" s="52"/>
    </row>
    <row r="74" spans="1:11" x14ac:dyDescent="0.3">
      <c r="A74" t="str">
        <f>'[1]Scouts as of 3-22'!A75&amp;", "&amp;'[1]Scouts as of 3-22'!B75</f>
        <v>Ulmer, Trevor</v>
      </c>
      <c r="B74" t="str">
        <f>'[1]Scouts as of 3-22'!C75&amp;"  "&amp;'[1]Scouts as of 3-22'!D75</f>
        <v xml:space="preserve">9054 Clubwood Dr  </v>
      </c>
      <c r="C74" t="str">
        <f>'[1]Scouts as of 3-22'!E75</f>
        <v>Commerce</v>
      </c>
      <c r="D74" t="str">
        <f>'[1]Scouts as of 3-22'!F75</f>
        <v>MI</v>
      </c>
      <c r="E74">
        <f>'[1]Scouts as of 3-22'!G75</f>
        <v>48390</v>
      </c>
      <c r="F74" t="str">
        <f>'[1]Scouts as of 3-22'!L75</f>
        <v>Paul Bunyan</v>
      </c>
      <c r="G74" s="55" t="str">
        <f>'[1]Scouts as of 3-22'!H75</f>
        <v>(248)521-6250</v>
      </c>
      <c r="H74" t="str">
        <f>'[1]Scouts as of 3-22'!J75</f>
        <v/>
      </c>
      <c r="K74" s="52"/>
    </row>
    <row r="75" spans="1:11" x14ac:dyDescent="0.3">
      <c r="A75" t="str">
        <f>'[1]Scouts as of 3-22'!A76&amp;", "&amp;'[1]Scouts as of 3-22'!B76</f>
        <v>Vestlund, Movitz</v>
      </c>
      <c r="B75" t="str">
        <f>'[1]Scouts as of 3-22'!C76&amp;"  "&amp;'[1]Scouts as of 3-22'!D76</f>
        <v xml:space="preserve">19515 Whitman Ct  </v>
      </c>
      <c r="C75" t="str">
        <f>'[1]Scouts as of 3-22'!E76</f>
        <v>Northville</v>
      </c>
      <c r="D75" t="str">
        <f>'[1]Scouts as of 3-22'!F76</f>
        <v>MI</v>
      </c>
      <c r="E75">
        <f>'[1]Scouts as of 3-22'!G76</f>
        <v>48167</v>
      </c>
      <c r="F75" t="str">
        <f>'[1]Scouts as of 3-22'!L76</f>
        <v>Kings Men</v>
      </c>
      <c r="G75" s="55" t="str">
        <f>'[1]Scouts as of 3-22'!H76</f>
        <v>313-655-5899</v>
      </c>
      <c r="H75" t="str">
        <f>'[1]Scouts as of 3-22'!J76</f>
        <v/>
      </c>
      <c r="K75" s="52"/>
    </row>
    <row r="76" spans="1:11" x14ac:dyDescent="0.3">
      <c r="A76" t="str">
        <f>'[1]Scouts as of 3-22'!A77&amp;", "&amp;'[1]Scouts as of 3-22'!B77</f>
        <v>Wagner, Joshua</v>
      </c>
      <c r="B76" t="str">
        <f>'[1]Scouts as of 3-22'!C77&amp;"  "&amp;'[1]Scouts as of 3-22'!D77</f>
        <v xml:space="preserve">29160 Leesburg Ct  </v>
      </c>
      <c r="C76" t="str">
        <f>'[1]Scouts as of 3-22'!E77</f>
        <v>Farmington Hills</v>
      </c>
      <c r="D76" t="str">
        <f>'[1]Scouts as of 3-22'!F77</f>
        <v>MI</v>
      </c>
      <c r="E76">
        <f>'[1]Scouts as of 3-22'!G77</f>
        <v>48331</v>
      </c>
      <c r="F76" t="str">
        <f>'[1]Scouts as of 3-22'!L77</f>
        <v>Ax men</v>
      </c>
      <c r="G76" s="55" t="str">
        <f>'[1]Scouts as of 3-22'!H77</f>
        <v>734-*751-9898</v>
      </c>
      <c r="H76" t="str">
        <f>'[1]Scouts as of 3-22'!J77</f>
        <v/>
      </c>
      <c r="K76" s="52"/>
    </row>
    <row r="77" spans="1:11" x14ac:dyDescent="0.3">
      <c r="A77" t="str">
        <f>'[1]Scouts as of 3-22'!A78&amp;", "&amp;'[1]Scouts as of 3-22'!B78</f>
        <v>Wauldron, Nicole</v>
      </c>
      <c r="B77" t="str">
        <f>'[1]Scouts as of 3-22'!C78&amp;"  "&amp;'[1]Scouts as of 3-22'!D78</f>
        <v xml:space="preserve">32381 Tareyton Street  </v>
      </c>
      <c r="C77" t="str">
        <f>'[1]Scouts as of 3-22'!E78</f>
        <v>Farmington Hills</v>
      </c>
      <c r="D77" t="str">
        <f>'[1]Scouts as of 3-22'!F78</f>
        <v>MI</v>
      </c>
      <c r="E77">
        <f>'[1]Scouts as of 3-22'!G78</f>
        <v>48334</v>
      </c>
      <c r="F77" t="str">
        <f>'[1]Scouts as of 3-22'!L78</f>
        <v>Paul Bunyan</v>
      </c>
      <c r="G77" s="55" t="str">
        <f>'[1]Scouts as of 3-22'!H78</f>
        <v>(248)462-2360</v>
      </c>
      <c r="H77" t="str">
        <f>'[1]Scouts as of 3-22'!J78</f>
        <v/>
      </c>
      <c r="K77" s="52"/>
    </row>
    <row r="78" spans="1:11" x14ac:dyDescent="0.3">
      <c r="A78" t="str">
        <f>'[1]Scouts as of 3-22'!A79&amp;", "&amp;'[1]Scouts as of 3-22'!B79</f>
        <v>Wauldron, Noah</v>
      </c>
      <c r="B78" t="str">
        <f>'[1]Scouts as of 3-22'!C79&amp;"  "&amp;'[1]Scouts as of 3-22'!D79</f>
        <v xml:space="preserve">32381 Tareyton Street  </v>
      </c>
      <c r="C78" t="str">
        <f>'[1]Scouts as of 3-22'!E79</f>
        <v>Farmington Hills</v>
      </c>
      <c r="D78" t="str">
        <f>'[1]Scouts as of 3-22'!F79</f>
        <v>MI</v>
      </c>
      <c r="E78">
        <f>'[1]Scouts as of 3-22'!G79</f>
        <v>48334</v>
      </c>
      <c r="F78" t="str">
        <f>'[1]Scouts as of 3-22'!L79</f>
        <v>Paul Bunyan</v>
      </c>
      <c r="G78" s="55" t="str">
        <f>'[1]Scouts as of 3-22'!H79</f>
        <v>(248)462-2360</v>
      </c>
      <c r="H78" t="str">
        <f>'[1]Scouts as of 3-22'!J79</f>
        <v/>
      </c>
      <c r="K78" s="52"/>
    </row>
    <row r="79" spans="1:11" x14ac:dyDescent="0.3">
      <c r="A79" t="str">
        <f>'[1]Scouts as of 3-22'!A80&amp;", "&amp;'[1]Scouts as of 3-22'!B80</f>
        <v>Wilburn, Colin</v>
      </c>
      <c r="B79" t="str">
        <f>'[1]Scouts as of 3-22'!C80&amp;"  "&amp;'[1]Scouts as of 3-22'!D80</f>
        <v xml:space="preserve">20209 Woodcreek Blvd  </v>
      </c>
      <c r="C79" t="str">
        <f>'[1]Scouts as of 3-22'!E80</f>
        <v>Northville</v>
      </c>
      <c r="D79" t="str">
        <f>'[1]Scouts as of 3-22'!F80</f>
        <v>MI</v>
      </c>
      <c r="E79">
        <f>'[1]Scouts as of 3-22'!G80</f>
        <v>48167</v>
      </c>
      <c r="F79" t="str">
        <f>'[1]Scouts as of 3-22'!L80</f>
        <v>Fire Fox</v>
      </c>
      <c r="G79" s="55" t="str">
        <f>'[1]Scouts as of 3-22'!H80</f>
        <v>734-589-7461</v>
      </c>
      <c r="H79" t="str">
        <f>'[1]Scouts as of 3-22'!J80</f>
        <v/>
      </c>
      <c r="K79" s="52"/>
    </row>
    <row r="80" spans="1:11" x14ac:dyDescent="0.3">
      <c r="A80" t="str">
        <f>'[1]Scouts as of 3-22'!A81&amp;", "&amp;'[1]Scouts as of 3-22'!B81</f>
        <v>Wilson, Quinn</v>
      </c>
      <c r="B80" t="str">
        <f>'[1]Scouts as of 3-22'!C81&amp;"  "&amp;'[1]Scouts as of 3-22'!D81</f>
        <v xml:space="preserve">24990 Samoset Trail  </v>
      </c>
      <c r="C80" t="str">
        <f>'[1]Scouts as of 3-22'!E81</f>
        <v>Southfield</v>
      </c>
      <c r="D80" t="str">
        <f>'[1]Scouts as of 3-22'!F81</f>
        <v>MI</v>
      </c>
      <c r="E80">
        <f>'[1]Scouts as of 3-22'!G81</f>
        <v>48033</v>
      </c>
      <c r="F80" t="str">
        <f>'[1]Scouts as of 3-22'!L81</f>
        <v>Moose</v>
      </c>
      <c r="G80" s="55" t="str">
        <f>'[1]Scouts as of 3-22'!H81</f>
        <v>313-918-7000</v>
      </c>
      <c r="H80" t="str">
        <f>'[1]Scouts as of 3-22'!J81</f>
        <v/>
      </c>
      <c r="K80" s="52"/>
    </row>
    <row r="81" spans="1:11" x14ac:dyDescent="0.3">
      <c r="A81" t="str">
        <f>'[1]Scouts as of 3-22'!A82&amp;", "&amp;'[1]Scouts as of 3-22'!B82</f>
        <v>Witsil, Daniel</v>
      </c>
      <c r="B81" t="str">
        <f>'[1]Scouts as of 3-22'!C82&amp;"  "&amp;'[1]Scouts as of 3-22'!D82</f>
        <v xml:space="preserve">19 Devonshire Road  </v>
      </c>
      <c r="C81" t="str">
        <f>'[1]Scouts as of 3-22'!E82</f>
        <v>Pleasant Ridge</v>
      </c>
      <c r="D81" t="str">
        <f>'[1]Scouts as of 3-22'!F82</f>
        <v>MI</v>
      </c>
      <c r="E81">
        <f>'[1]Scouts as of 3-22'!G82</f>
        <v>48069</v>
      </c>
      <c r="F81" t="str">
        <f>'[1]Scouts as of 3-22'!L82</f>
        <v>Paul Bunyan</v>
      </c>
      <c r="G81" s="55" t="str">
        <f>'[1]Scouts as of 3-22'!H82</f>
        <v>(248)404-8237</v>
      </c>
      <c r="H81" t="str">
        <f>'[1]Scouts as of 3-22'!J82</f>
        <v>fwitsil@freepress.com</v>
      </c>
      <c r="K81" s="52"/>
    </row>
    <row r="82" spans="1:11" x14ac:dyDescent="0.3">
      <c r="A82" t="str">
        <f>'[1]Scouts as of 3-22'!A83&amp;", "&amp;'[1]Scouts as of 3-22'!B83</f>
        <v>Wolff, Crosby</v>
      </c>
      <c r="B82" t="str">
        <f>'[1]Scouts as of 3-22'!C83&amp;"  "&amp;'[1]Scouts as of 3-22'!D83</f>
        <v xml:space="preserve">23220 Violet St  </v>
      </c>
      <c r="C82" t="str">
        <f>'[1]Scouts as of 3-22'!E83</f>
        <v>Farmington</v>
      </c>
      <c r="D82" t="str">
        <f>'[1]Scouts as of 3-22'!F83</f>
        <v>MI</v>
      </c>
      <c r="E82">
        <f>'[1]Scouts as of 3-22'!G83</f>
        <v>48336</v>
      </c>
      <c r="F82" t="str">
        <f>'[1]Scouts as of 3-22'!L83</f>
        <v>Scouts in Training</v>
      </c>
      <c r="G82" s="55" t="str">
        <f>'[1]Scouts as of 3-22'!H83</f>
        <v>(734)576-1887</v>
      </c>
      <c r="H82" t="str">
        <f>'[1]Scouts as of 3-22'!J83</f>
        <v/>
      </c>
      <c r="K82" s="52"/>
    </row>
    <row r="83" spans="1:11" x14ac:dyDescent="0.3">
      <c r="A83" t="str">
        <f>'[1]Scouts as of 3-22'!A84&amp;", "&amp;'[1]Scouts as of 3-22'!B84</f>
        <v>Workman, Kate</v>
      </c>
      <c r="B83" t="str">
        <f>'[1]Scouts as of 3-22'!C84&amp;"  "&amp;'[1]Scouts as of 3-22'!D84</f>
        <v xml:space="preserve">22819 Brookdale St  </v>
      </c>
      <c r="C83" t="str">
        <f>'[1]Scouts as of 3-22'!E84</f>
        <v>Farmington</v>
      </c>
      <c r="D83" t="str">
        <f>'[1]Scouts as of 3-22'!F84</f>
        <v>MI</v>
      </c>
      <c r="E83">
        <f>'[1]Scouts as of 3-22'!G84</f>
        <v>48336</v>
      </c>
      <c r="F83" t="str">
        <f>'[1]Scouts as of 3-22'!L84</f>
        <v>Paul Bunyan</v>
      </c>
      <c r="G83" s="55" t="str">
        <f>'[1]Scouts as of 3-22'!H84</f>
        <v>248-980-6933</v>
      </c>
      <c r="H83" t="str">
        <f>'[1]Scouts as of 3-22'!J84</f>
        <v/>
      </c>
      <c r="K83" s="52"/>
    </row>
    <row r="84" spans="1:11" x14ac:dyDescent="0.3">
      <c r="A84" t="str">
        <f>'[1]Scouts as of 3-22'!A85&amp;", "&amp;'[1]Scouts as of 3-22'!B85</f>
        <v>Yandora, Grayson</v>
      </c>
      <c r="B84" t="str">
        <f>'[1]Scouts as of 3-22'!C85&amp;"  "&amp;'[1]Scouts as of 3-22'!D85</f>
        <v xml:space="preserve">23930 Creekside  </v>
      </c>
      <c r="C84" t="str">
        <f>'[1]Scouts as of 3-22'!E85</f>
        <v>Farmington Hills</v>
      </c>
      <c r="D84" t="str">
        <f>'[1]Scouts as of 3-22'!F85</f>
        <v>MI</v>
      </c>
      <c r="E84">
        <f>'[1]Scouts as of 3-22'!G85</f>
        <v>48336</v>
      </c>
      <c r="F84" t="str">
        <f>'[1]Scouts as of 3-22'!L85</f>
        <v>Swole Swine</v>
      </c>
      <c r="G84" s="55" t="str">
        <f>'[1]Scouts as of 3-22'!H85</f>
        <v>(248)756-4981</v>
      </c>
      <c r="H84" t="str">
        <f>'[1]Scouts as of 3-22'!J85</f>
        <v/>
      </c>
      <c r="K84" s="52"/>
    </row>
    <row r="85" spans="1:11" x14ac:dyDescent="0.3">
      <c r="A85" t="str">
        <f>'[1]Scouts as of 3-22'!A86&amp;", "&amp;'[1]Scouts as of 3-22'!B86</f>
        <v>Zerbonia, Alex</v>
      </c>
      <c r="B85" t="str">
        <f>'[1]Scouts as of 3-22'!C86&amp;"  "&amp;'[1]Scouts as of 3-22'!D86</f>
        <v xml:space="preserve">25201 Bridlepath  </v>
      </c>
      <c r="C85" t="str">
        <f>'[1]Scouts as of 3-22'!E86</f>
        <v>Farmington Hills</v>
      </c>
      <c r="D85" t="str">
        <f>'[1]Scouts as of 3-22'!F86</f>
        <v>MI</v>
      </c>
      <c r="E85">
        <f>'[1]Scouts as of 3-22'!G86</f>
        <v>48335</v>
      </c>
      <c r="F85" t="str">
        <f>'[1]Scouts as of 3-22'!L86</f>
        <v>Nuclear Narwhals</v>
      </c>
      <c r="G85" s="55" t="str">
        <f>'[1]Scouts as of 3-22'!H86</f>
        <v>248-921-1013</v>
      </c>
      <c r="H85" t="str">
        <f>'[1]Scouts as of 3-22'!J86</f>
        <v/>
      </c>
      <c r="K85" s="52"/>
    </row>
    <row r="86" spans="1:11" x14ac:dyDescent="0.3">
      <c r="A86" t="str">
        <f>'[1]Scouts as of 3-22'!A87&amp;", "&amp;'[1]Scouts as of 3-22'!B87</f>
        <v>Zerbonia, Nathaniel</v>
      </c>
      <c r="B86" t="str">
        <f>'[1]Scouts as of 3-22'!C87&amp;"  "&amp;'[1]Scouts as of 3-22'!D87</f>
        <v xml:space="preserve">25201 Bridlepath  </v>
      </c>
      <c r="C86" t="str">
        <f>'[1]Scouts as of 3-22'!E87</f>
        <v>Farmington Hills</v>
      </c>
      <c r="D86" t="str">
        <f>'[1]Scouts as of 3-22'!F87</f>
        <v>MI</v>
      </c>
      <c r="E86">
        <f>'[1]Scouts as of 3-22'!G87</f>
        <v>48335</v>
      </c>
      <c r="F86" t="str">
        <f>'[1]Scouts as of 3-22'!L87</f>
        <v>Swole Swine</v>
      </c>
      <c r="G86" s="55" t="str">
        <f>'[1]Scouts as of 3-22'!H87</f>
        <v>248-921-1013</v>
      </c>
      <c r="H86" t="str">
        <f>'[1]Scouts as of 3-22'!J87</f>
        <v/>
      </c>
      <c r="K86" s="52"/>
    </row>
    <row r="87" spans="1:11" x14ac:dyDescent="0.3">
      <c r="K87" s="52"/>
    </row>
    <row r="88" spans="1:11" x14ac:dyDescent="0.3">
      <c r="K88" s="52"/>
    </row>
    <row r="89" spans="1:11" x14ac:dyDescent="0.3">
      <c r="K89" s="52"/>
    </row>
    <row r="90" spans="1:11" x14ac:dyDescent="0.3">
      <c r="K90" s="52"/>
    </row>
    <row r="91" spans="1:11" x14ac:dyDescent="0.3">
      <c r="K91" s="52"/>
    </row>
    <row r="92" spans="1:11" x14ac:dyDescent="0.3">
      <c r="K92" s="52"/>
    </row>
    <row r="93" spans="1:11" x14ac:dyDescent="0.3">
      <c r="J93" s="109"/>
      <c r="K93" s="52"/>
    </row>
    <row r="94" spans="1:11" x14ac:dyDescent="0.3">
      <c r="K94" s="52"/>
    </row>
    <row r="95" spans="1:11" x14ac:dyDescent="0.3">
      <c r="K95" s="52"/>
    </row>
    <row r="96" spans="1:11" x14ac:dyDescent="0.3">
      <c r="K96" s="52"/>
    </row>
    <row r="97" spans="11:11" x14ac:dyDescent="0.3">
      <c r="K97" s="52"/>
    </row>
    <row r="98" spans="11:11" x14ac:dyDescent="0.3">
      <c r="K98" s="52"/>
    </row>
    <row r="99" spans="11:11" x14ac:dyDescent="0.3">
      <c r="K99" s="52"/>
    </row>
    <row r="100" spans="11:11" x14ac:dyDescent="0.3">
      <c r="K100" s="52"/>
    </row>
    <row r="101" spans="11:11" x14ac:dyDescent="0.3">
      <c r="K101" s="52"/>
    </row>
    <row r="102" spans="11:11" x14ac:dyDescent="0.3">
      <c r="K102" s="52"/>
    </row>
    <row r="103" spans="11:11" x14ac:dyDescent="0.3">
      <c r="K103" s="52"/>
    </row>
    <row r="104" spans="11:11" x14ac:dyDescent="0.3">
      <c r="K104" s="52"/>
    </row>
    <row r="105" spans="11:11" x14ac:dyDescent="0.3">
      <c r="K105" s="52"/>
    </row>
    <row r="106" spans="11:11" x14ac:dyDescent="0.3">
      <c r="K106" s="52"/>
    </row>
    <row r="107" spans="11:11" x14ac:dyDescent="0.3">
      <c r="K107" s="52"/>
    </row>
    <row r="108" spans="11:11" x14ac:dyDescent="0.3">
      <c r="K108" s="52"/>
    </row>
    <row r="109" spans="11:11" x14ac:dyDescent="0.3">
      <c r="K109" s="52"/>
    </row>
    <row r="110" spans="11:11" x14ac:dyDescent="0.3">
      <c r="K110" s="52"/>
    </row>
    <row r="111" spans="11:11" x14ac:dyDescent="0.3">
      <c r="K111" s="52"/>
    </row>
    <row r="112" spans="11:11" x14ac:dyDescent="0.3">
      <c r="K112" s="52"/>
    </row>
    <row r="113" spans="11:11" x14ac:dyDescent="0.3">
      <c r="K113" s="52"/>
    </row>
    <row r="114" spans="11:11" x14ac:dyDescent="0.3">
      <c r="K114" s="52"/>
    </row>
    <row r="115" spans="11:11" x14ac:dyDescent="0.3">
      <c r="K115" s="52"/>
    </row>
    <row r="116" spans="11:11" x14ac:dyDescent="0.3">
      <c r="K116" s="52"/>
    </row>
    <row r="117" spans="11:11" x14ac:dyDescent="0.3">
      <c r="K117" s="52"/>
    </row>
    <row r="118" spans="11:11" x14ac:dyDescent="0.3">
      <c r="K118" s="52"/>
    </row>
    <row r="119" spans="11:11" x14ac:dyDescent="0.3">
      <c r="K119" s="52"/>
    </row>
    <row r="120" spans="11:11" x14ac:dyDescent="0.3">
      <c r="K120" s="52"/>
    </row>
    <row r="121" spans="11:11" x14ac:dyDescent="0.3">
      <c r="K121" s="52"/>
    </row>
    <row r="122" spans="11:11" x14ac:dyDescent="0.3">
      <c r="K122" s="52"/>
    </row>
    <row r="123" spans="11:11" x14ac:dyDescent="0.3">
      <c r="K123" s="52"/>
    </row>
    <row r="124" spans="11:11" x14ac:dyDescent="0.3">
      <c r="K124" s="52"/>
    </row>
    <row r="125" spans="11:11" x14ac:dyDescent="0.3">
      <c r="K125" s="52"/>
    </row>
    <row r="126" spans="11:11" x14ac:dyDescent="0.3">
      <c r="K126" s="52"/>
    </row>
    <row r="127" spans="11:11" x14ac:dyDescent="0.3">
      <c r="K127" s="52"/>
    </row>
    <row r="128" spans="11:11" x14ac:dyDescent="0.3">
      <c r="K128" s="52"/>
    </row>
    <row r="129" spans="11:11" x14ac:dyDescent="0.3">
      <c r="K129" s="52"/>
    </row>
    <row r="130" spans="11:11" x14ac:dyDescent="0.3">
      <c r="K130" s="52"/>
    </row>
    <row r="131" spans="11:11" x14ac:dyDescent="0.3">
      <c r="K131" s="52"/>
    </row>
    <row r="132" spans="11:11" x14ac:dyDescent="0.3">
      <c r="K132" s="52"/>
    </row>
    <row r="133" spans="11:11" x14ac:dyDescent="0.3">
      <c r="K133" s="52"/>
    </row>
    <row r="134" spans="11:11" x14ac:dyDescent="0.3">
      <c r="K134" s="52"/>
    </row>
    <row r="135" spans="11:11" x14ac:dyDescent="0.3">
      <c r="K135" s="52"/>
    </row>
    <row r="136" spans="11:11" x14ac:dyDescent="0.3">
      <c r="K136" s="52"/>
    </row>
    <row r="137" spans="11:11" x14ac:dyDescent="0.3">
      <c r="K137" s="52"/>
    </row>
    <row r="138" spans="11:11" x14ac:dyDescent="0.3">
      <c r="K138" s="52"/>
    </row>
    <row r="139" spans="11:11" x14ac:dyDescent="0.3">
      <c r="K139" s="52"/>
    </row>
    <row r="140" spans="11:11" x14ac:dyDescent="0.3">
      <c r="K140" s="52"/>
    </row>
    <row r="141" spans="11:11" x14ac:dyDescent="0.3">
      <c r="K141" s="52"/>
    </row>
    <row r="142" spans="11:11" x14ac:dyDescent="0.3">
      <c r="K142" s="52"/>
    </row>
    <row r="143" spans="11:11" x14ac:dyDescent="0.3">
      <c r="K143" s="52"/>
    </row>
    <row r="144" spans="11:11" x14ac:dyDescent="0.3">
      <c r="K144" s="52"/>
    </row>
    <row r="145" spans="11:11" x14ac:dyDescent="0.3">
      <c r="K145" s="52"/>
    </row>
    <row r="146" spans="11:11" x14ac:dyDescent="0.3">
      <c r="K146" s="52"/>
    </row>
    <row r="147" spans="11:11" x14ac:dyDescent="0.3">
      <c r="K147" s="52"/>
    </row>
    <row r="148" spans="11:11" x14ac:dyDescent="0.3">
      <c r="K148" s="52"/>
    </row>
    <row r="149" spans="11:11" x14ac:dyDescent="0.3">
      <c r="K149" s="52"/>
    </row>
    <row r="150" spans="11:11" x14ac:dyDescent="0.3">
      <c r="K150" s="52"/>
    </row>
    <row r="151" spans="11:11" x14ac:dyDescent="0.3">
      <c r="K151" s="52"/>
    </row>
    <row r="152" spans="11:11" x14ac:dyDescent="0.3">
      <c r="K152" s="52"/>
    </row>
    <row r="153" spans="11:11" x14ac:dyDescent="0.3">
      <c r="K153" s="52"/>
    </row>
    <row r="154" spans="11:11" x14ac:dyDescent="0.3">
      <c r="K154" s="52"/>
    </row>
    <row r="155" spans="11:11" x14ac:dyDescent="0.3">
      <c r="K155" s="52"/>
    </row>
    <row r="156" spans="11:11" x14ac:dyDescent="0.3">
      <c r="K156" s="52"/>
    </row>
    <row r="157" spans="11:11" x14ac:dyDescent="0.3">
      <c r="K157" s="52"/>
    </row>
    <row r="158" spans="11:11" x14ac:dyDescent="0.3">
      <c r="K158" s="52"/>
    </row>
    <row r="159" spans="11:11" x14ac:dyDescent="0.3">
      <c r="K159" s="52"/>
    </row>
    <row r="160" spans="11:11" x14ac:dyDescent="0.3">
      <c r="K160" s="52"/>
    </row>
    <row r="161" spans="11:11" x14ac:dyDescent="0.3">
      <c r="K161" s="52"/>
    </row>
    <row r="162" spans="11:11" x14ac:dyDescent="0.3">
      <c r="K162" s="52"/>
    </row>
    <row r="163" spans="11:11" x14ac:dyDescent="0.3">
      <c r="K163" s="52"/>
    </row>
    <row r="164" spans="11:11" x14ac:dyDescent="0.3">
      <c r="K164" s="52"/>
    </row>
    <row r="165" spans="11:11" x14ac:dyDescent="0.3">
      <c r="K165" s="52"/>
    </row>
    <row r="166" spans="11:11" x14ac:dyDescent="0.3">
      <c r="K166" s="52"/>
    </row>
    <row r="167" spans="11:11" x14ac:dyDescent="0.3">
      <c r="K167" s="52"/>
    </row>
    <row r="168" spans="11:11" x14ac:dyDescent="0.3">
      <c r="K168" s="52"/>
    </row>
    <row r="169" spans="11:11" x14ac:dyDescent="0.3">
      <c r="K169" s="52"/>
    </row>
    <row r="170" spans="11:11" x14ac:dyDescent="0.3">
      <c r="K170" s="52"/>
    </row>
    <row r="171" spans="11:11" x14ac:dyDescent="0.3">
      <c r="K171" s="52"/>
    </row>
    <row r="172" spans="11:11" x14ac:dyDescent="0.3">
      <c r="K172" s="52"/>
    </row>
    <row r="173" spans="11:11" x14ac:dyDescent="0.3">
      <c r="K173" s="52"/>
    </row>
    <row r="174" spans="11:11" x14ac:dyDescent="0.3">
      <c r="K174" s="52"/>
    </row>
    <row r="175" spans="11:11" x14ac:dyDescent="0.3">
      <c r="K175" s="52"/>
    </row>
    <row r="176" spans="11:11" x14ac:dyDescent="0.3">
      <c r="K176" s="52"/>
    </row>
    <row r="177" spans="11:11" x14ac:dyDescent="0.3">
      <c r="K177" s="52"/>
    </row>
    <row r="178" spans="11:11" x14ac:dyDescent="0.3">
      <c r="K178" s="52"/>
    </row>
    <row r="179" spans="11:11" x14ac:dyDescent="0.3">
      <c r="K179" s="52"/>
    </row>
    <row r="180" spans="11:11" x14ac:dyDescent="0.3">
      <c r="K180" s="52"/>
    </row>
    <row r="181" spans="11:11" x14ac:dyDescent="0.3">
      <c r="K181" s="52"/>
    </row>
    <row r="182" spans="11:11" x14ac:dyDescent="0.3">
      <c r="K182" s="52"/>
    </row>
    <row r="183" spans="11:11" x14ac:dyDescent="0.3">
      <c r="K183" s="52"/>
    </row>
    <row r="184" spans="11:11" x14ac:dyDescent="0.3">
      <c r="K184" s="52"/>
    </row>
    <row r="185" spans="11:11" x14ac:dyDescent="0.3">
      <c r="K185" s="52"/>
    </row>
    <row r="186" spans="11:11" x14ac:dyDescent="0.3">
      <c r="K186" s="52"/>
    </row>
    <row r="187" spans="11:11" x14ac:dyDescent="0.3">
      <c r="K187" s="52"/>
    </row>
    <row r="188" spans="11:11" x14ac:dyDescent="0.3">
      <c r="K188" s="52"/>
    </row>
    <row r="189" spans="11:11" x14ac:dyDescent="0.3">
      <c r="K189" s="52"/>
    </row>
    <row r="190" spans="11:11" x14ac:dyDescent="0.3">
      <c r="K190" s="52"/>
    </row>
    <row r="191" spans="11:11" x14ac:dyDescent="0.3">
      <c r="K191" s="52"/>
    </row>
    <row r="192" spans="11:11" x14ac:dyDescent="0.3">
      <c r="K192" s="52"/>
    </row>
    <row r="193" spans="11:11" x14ac:dyDescent="0.3">
      <c r="K193" s="52"/>
    </row>
    <row r="194" spans="11:11" x14ac:dyDescent="0.3">
      <c r="K194" s="52"/>
    </row>
    <row r="195" spans="11:11" x14ac:dyDescent="0.3">
      <c r="K195" s="52"/>
    </row>
    <row r="196" spans="11:11" x14ac:dyDescent="0.3">
      <c r="K196" s="52"/>
    </row>
    <row r="197" spans="11:11" x14ac:dyDescent="0.3">
      <c r="K197" s="52"/>
    </row>
    <row r="198" spans="11:11" x14ac:dyDescent="0.3">
      <c r="K198" s="52"/>
    </row>
    <row r="199" spans="11:11" x14ac:dyDescent="0.3">
      <c r="K199" s="52"/>
    </row>
    <row r="200" spans="11:11" x14ac:dyDescent="0.3">
      <c r="K200" s="52"/>
    </row>
    <row r="201" spans="11:11" x14ac:dyDescent="0.3">
      <c r="K201" s="52"/>
    </row>
    <row r="202" spans="11:11" x14ac:dyDescent="0.3">
      <c r="K202" s="52"/>
    </row>
    <row r="203" spans="11:11" x14ac:dyDescent="0.3">
      <c r="K203" s="52"/>
    </row>
    <row r="204" spans="11:11" x14ac:dyDescent="0.3">
      <c r="K204" s="52"/>
    </row>
    <row r="205" spans="11:11" x14ac:dyDescent="0.3">
      <c r="K205" s="52"/>
    </row>
    <row r="206" spans="11:11" x14ac:dyDescent="0.3">
      <c r="K206" s="52"/>
    </row>
    <row r="207" spans="11:11" x14ac:dyDescent="0.3">
      <c r="K207" s="52"/>
    </row>
    <row r="208" spans="11:11" x14ac:dyDescent="0.3">
      <c r="K208" s="52"/>
    </row>
    <row r="209" spans="11:11" x14ac:dyDescent="0.3">
      <c r="K209" s="52"/>
    </row>
    <row r="210" spans="11:11" x14ac:dyDescent="0.3">
      <c r="K210" s="52"/>
    </row>
    <row r="211" spans="11:11" x14ac:dyDescent="0.3">
      <c r="K211" s="52"/>
    </row>
    <row r="212" spans="11:11" x14ac:dyDescent="0.3">
      <c r="K212" s="52"/>
    </row>
    <row r="213" spans="11:11" x14ac:dyDescent="0.3">
      <c r="K213" s="52"/>
    </row>
    <row r="214" spans="11:11" x14ac:dyDescent="0.3">
      <c r="K214" s="52"/>
    </row>
    <row r="215" spans="11:11" x14ac:dyDescent="0.3">
      <c r="K215" s="52"/>
    </row>
  </sheetData>
  <phoneticPr fontId="10"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workbookViewId="0"/>
  </sheetViews>
  <sheetFormatPr defaultRowHeight="13.2" x14ac:dyDescent="0.25"/>
  <cols>
    <col min="1" max="1" width="14.6640625" customWidth="1"/>
    <col min="4" max="4" width="50.88671875" customWidth="1"/>
  </cols>
  <sheetData>
    <row r="1" spans="1:7" ht="26.4" x14ac:dyDescent="0.25">
      <c r="A1" s="96" t="s">
        <v>157</v>
      </c>
      <c r="B1" s="81" t="s">
        <v>1389</v>
      </c>
      <c r="C1" s="81" t="s">
        <v>1389</v>
      </c>
      <c r="D1" s="77" t="s">
        <v>353</v>
      </c>
      <c r="E1" s="82">
        <f>VLOOKUP(A1,Patrols!$A$2:$C$103,3,1)</f>
        <v>8</v>
      </c>
    </row>
    <row r="2" spans="1:7" ht="26.4" x14ac:dyDescent="0.25">
      <c r="A2" s="96" t="s">
        <v>383</v>
      </c>
      <c r="B2" s="81" t="s">
        <v>1389</v>
      </c>
      <c r="C2" s="81" t="s">
        <v>1389</v>
      </c>
      <c r="D2" s="92" t="s">
        <v>353</v>
      </c>
      <c r="E2" s="82">
        <f>VLOOKUP(A2,Patrols!$A$2:$C$103,3,1)</f>
        <v>7</v>
      </c>
    </row>
    <row r="3" spans="1:7" ht="39.6" x14ac:dyDescent="0.25">
      <c r="A3" s="96" t="s">
        <v>68</v>
      </c>
      <c r="B3" s="94" t="s">
        <v>1505</v>
      </c>
      <c r="C3" s="81" t="s">
        <v>1383</v>
      </c>
      <c r="D3" s="77" t="s">
        <v>1487</v>
      </c>
      <c r="E3" s="82">
        <f>VLOOKUP(A3,Patrols!$A$2:$C$103,3,1)</f>
        <v>8</v>
      </c>
    </row>
    <row r="4" spans="1:7" ht="39.6" x14ac:dyDescent="0.25">
      <c r="A4" s="96" t="s">
        <v>187</v>
      </c>
      <c r="B4" s="94" t="s">
        <v>1505</v>
      </c>
      <c r="C4" s="81" t="s">
        <v>1261</v>
      </c>
      <c r="D4" s="88" t="s">
        <v>1534</v>
      </c>
      <c r="E4" s="82">
        <f>VLOOKUP(A4,Patrols!$A$2:$C$103,3,1)</f>
        <v>8</v>
      </c>
    </row>
    <row r="5" spans="1:7" ht="26.4" x14ac:dyDescent="0.25">
      <c r="A5" s="96" t="s">
        <v>378</v>
      </c>
      <c r="B5" s="81" t="s">
        <v>1389</v>
      </c>
      <c r="C5" s="81" t="s">
        <v>1389</v>
      </c>
      <c r="D5" s="77" t="s">
        <v>353</v>
      </c>
      <c r="E5" s="82">
        <f>VLOOKUP(A5,Patrols!$A$2:$C$103,3,1)</f>
        <v>7</v>
      </c>
    </row>
    <row r="6" spans="1:7" x14ac:dyDescent="0.25">
      <c r="A6" s="96" t="s">
        <v>1519</v>
      </c>
      <c r="B6" s="81" t="s">
        <v>1485</v>
      </c>
      <c r="C6" s="81" t="s">
        <v>1485</v>
      </c>
      <c r="D6" s="77"/>
      <c r="E6" s="82">
        <f>VLOOKUP(A6,Patrols!$A$2:$C$103,3,1)</f>
        <v>8</v>
      </c>
    </row>
    <row r="7" spans="1:7" ht="26.4" x14ac:dyDescent="0.25">
      <c r="A7" s="96" t="s">
        <v>80</v>
      </c>
      <c r="B7" s="81" t="s">
        <v>1389</v>
      </c>
      <c r="C7" s="81" t="s">
        <v>1389</v>
      </c>
      <c r="D7" s="77"/>
      <c r="E7" s="82">
        <f>VLOOKUP(A7,Patrols!$A$2:$C$103,3,1)</f>
        <v>8</v>
      </c>
    </row>
    <row r="8" spans="1:7" ht="26.4" x14ac:dyDescent="0.25">
      <c r="A8" s="96" t="s">
        <v>184</v>
      </c>
      <c r="B8" s="81" t="s">
        <v>1389</v>
      </c>
      <c r="C8" s="81" t="s">
        <v>1389</v>
      </c>
      <c r="D8" s="77" t="s">
        <v>1517</v>
      </c>
      <c r="E8" s="82">
        <f>VLOOKUP(A8,Patrols!$A$2:$C$103,3,1)</f>
        <v>10</v>
      </c>
    </row>
    <row r="9" spans="1:7" ht="26.4" x14ac:dyDescent="0.25">
      <c r="A9" s="96" t="s">
        <v>106</v>
      </c>
      <c r="B9" s="81" t="s">
        <v>1389</v>
      </c>
      <c r="C9" s="81" t="s">
        <v>1389</v>
      </c>
      <c r="D9" s="77" t="s">
        <v>353</v>
      </c>
      <c r="E9" s="82">
        <f>VLOOKUP(A9,Patrols!$A$2:$C$103,3,1)</f>
        <v>11</v>
      </c>
    </row>
    <row r="10" spans="1:7" ht="26.4" x14ac:dyDescent="0.25">
      <c r="A10" s="96" t="s">
        <v>34</v>
      </c>
      <c r="B10" s="81" t="s">
        <v>1389</v>
      </c>
      <c r="C10" s="81" t="s">
        <v>1389</v>
      </c>
      <c r="D10" s="77" t="s">
        <v>353</v>
      </c>
      <c r="E10" s="82">
        <f>VLOOKUP(A10,Patrols!$A$2:$C$103,3,1)</f>
        <v>10</v>
      </c>
    </row>
    <row r="11" spans="1:7" ht="39.6" x14ac:dyDescent="0.25">
      <c r="A11" s="96" t="s">
        <v>1382</v>
      </c>
      <c r="B11" s="81" t="s">
        <v>1383</v>
      </c>
      <c r="C11" s="94" t="s">
        <v>1503</v>
      </c>
      <c r="D11" s="77" t="s">
        <v>353</v>
      </c>
      <c r="E11" s="82">
        <f>VLOOKUP(A11,Patrols!$A$2:$C$103,3,1)</f>
        <v>9</v>
      </c>
    </row>
    <row r="12" spans="1:7" ht="26.4" x14ac:dyDescent="0.25">
      <c r="A12" s="97" t="s">
        <v>82</v>
      </c>
      <c r="B12" s="81" t="s">
        <v>1485</v>
      </c>
      <c r="C12" s="81" t="s">
        <v>1485</v>
      </c>
      <c r="D12" s="77" t="s">
        <v>1522</v>
      </c>
      <c r="E12" s="82">
        <f>VLOOKUP(A12,Patrols!$A$2:$C$103,3,1)</f>
        <v>11</v>
      </c>
    </row>
    <row r="13" spans="1:7" ht="26.4" x14ac:dyDescent="0.25">
      <c r="A13" s="96" t="s">
        <v>119</v>
      </c>
      <c r="B13" s="81" t="s">
        <v>1389</v>
      </c>
      <c r="C13" s="81" t="s">
        <v>1383</v>
      </c>
      <c r="D13" s="77" t="s">
        <v>353</v>
      </c>
      <c r="E13" s="82">
        <f>VLOOKUP(A13,Patrols!$A$2:$C$103,3,1)</f>
        <v>10</v>
      </c>
      <c r="G13" s="26"/>
    </row>
    <row r="14" spans="1:7" ht="26.4" x14ac:dyDescent="0.25">
      <c r="A14" s="96" t="s">
        <v>409</v>
      </c>
      <c r="B14" s="81" t="s">
        <v>1389</v>
      </c>
      <c r="C14" s="81" t="s">
        <v>1389</v>
      </c>
      <c r="D14" s="77"/>
      <c r="E14" s="82">
        <f>VLOOKUP(A14,Patrols!$A$2:$C$103,3,1)</f>
        <v>10</v>
      </c>
    </row>
    <row r="15" spans="1:7" ht="26.4" x14ac:dyDescent="0.25">
      <c r="A15" s="96" t="s">
        <v>244</v>
      </c>
      <c r="B15" s="81" t="s">
        <v>1389</v>
      </c>
      <c r="C15" s="81" t="s">
        <v>1389</v>
      </c>
      <c r="D15" s="77"/>
      <c r="E15" s="82">
        <f>VLOOKUP(A15,Patrols!$A$2:$C$103,3,1)</f>
        <v>12</v>
      </c>
    </row>
    <row r="16" spans="1:7" ht="26.4" x14ac:dyDescent="0.25">
      <c r="A16" s="96" t="s">
        <v>1504</v>
      </c>
      <c r="B16" s="81" t="s">
        <v>1389</v>
      </c>
      <c r="C16" s="81" t="s">
        <v>1389</v>
      </c>
      <c r="D16" s="77"/>
      <c r="E16" s="82" t="s">
        <v>354</v>
      </c>
    </row>
    <row r="17" spans="1:9" ht="26.4" x14ac:dyDescent="0.25">
      <c r="A17" s="96" t="s">
        <v>1491</v>
      </c>
      <c r="B17" s="81" t="s">
        <v>1492</v>
      </c>
      <c r="C17" s="81" t="s">
        <v>1492</v>
      </c>
      <c r="D17" s="77"/>
      <c r="E17" s="82">
        <f>VLOOKUP(A17,Patrols!$A$2:$C$103,3,1)</f>
        <v>6</v>
      </c>
    </row>
    <row r="18" spans="1:9" ht="26.4" x14ac:dyDescent="0.25">
      <c r="A18" s="96" t="s">
        <v>1380</v>
      </c>
      <c r="B18" s="81" t="s">
        <v>1389</v>
      </c>
      <c r="C18" s="81" t="s">
        <v>1389</v>
      </c>
      <c r="D18" s="77" t="s">
        <v>353</v>
      </c>
      <c r="E18" s="82">
        <f>VLOOKUP(A18,Patrols!$A$2:$C$103,3,1)</f>
        <v>6</v>
      </c>
    </row>
    <row r="19" spans="1:9" ht="26.4" x14ac:dyDescent="0.25">
      <c r="A19" s="96" t="s">
        <v>1365</v>
      </c>
      <c r="B19" s="81" t="s">
        <v>1389</v>
      </c>
      <c r="C19" s="81" t="s">
        <v>1383</v>
      </c>
      <c r="D19" s="77" t="s">
        <v>353</v>
      </c>
      <c r="E19" s="82">
        <f>VLOOKUP(A19,Patrols!$A$2:$C$103,3,1)</f>
        <v>6</v>
      </c>
    </row>
    <row r="20" spans="1:9" ht="30.6" x14ac:dyDescent="0.25">
      <c r="A20" s="96" t="s">
        <v>1510</v>
      </c>
      <c r="B20" s="85" t="s">
        <v>1489</v>
      </c>
      <c r="C20" s="81" t="s">
        <v>1261</v>
      </c>
      <c r="D20" s="77" t="s">
        <v>1512</v>
      </c>
      <c r="E20" s="82">
        <f>VLOOKUP(A20,Patrols!$A$2:$C$103,3,1)</f>
        <v>6</v>
      </c>
      <c r="G20" s="26"/>
      <c r="I20" s="26"/>
    </row>
    <row r="21" spans="1:9" ht="39.6" x14ac:dyDescent="0.25">
      <c r="A21" s="96" t="s">
        <v>1468</v>
      </c>
      <c r="B21" s="81" t="s">
        <v>1261</v>
      </c>
      <c r="C21" s="81" t="s">
        <v>1490</v>
      </c>
      <c r="D21" s="88"/>
      <c r="E21" s="82">
        <f>VLOOKUP(A21,Patrols!$A$2:$C$103,3,1)</f>
        <v>6</v>
      </c>
    </row>
    <row r="22" spans="1:9" ht="26.4" x14ac:dyDescent="0.25">
      <c r="A22" s="98" t="s">
        <v>134</v>
      </c>
      <c r="B22" s="16" t="s">
        <v>1496</v>
      </c>
      <c r="C22" s="16" t="s">
        <v>1496</v>
      </c>
      <c r="D22" s="91" t="s">
        <v>1524</v>
      </c>
      <c r="E22" s="82">
        <f>VLOOKUP(A22,Patrols!$A$2:$C$103,3,1)</f>
        <v>10</v>
      </c>
    </row>
    <row r="23" spans="1:9" ht="26.4" x14ac:dyDescent="0.25">
      <c r="A23" s="98" t="s">
        <v>71</v>
      </c>
      <c r="B23" s="16" t="s">
        <v>1496</v>
      </c>
      <c r="C23" s="16" t="s">
        <v>1496</v>
      </c>
      <c r="D23" s="91" t="s">
        <v>1524</v>
      </c>
      <c r="E23" s="82">
        <f>VLOOKUP(A23,Patrols!$A$2:$C$103,3,1)</f>
        <v>9</v>
      </c>
    </row>
    <row r="24" spans="1:9" ht="26.4" x14ac:dyDescent="0.25">
      <c r="A24" s="96" t="s">
        <v>1373</v>
      </c>
      <c r="B24" s="81" t="s">
        <v>1389</v>
      </c>
      <c r="C24" s="81" t="s">
        <v>1389</v>
      </c>
      <c r="D24" s="77" t="s">
        <v>1514</v>
      </c>
      <c r="E24" s="82" t="s">
        <v>1368</v>
      </c>
    </row>
    <row r="25" spans="1:9" ht="26.4" x14ac:dyDescent="0.25">
      <c r="A25" s="96" t="s">
        <v>150</v>
      </c>
      <c r="B25" s="81" t="s">
        <v>1389</v>
      </c>
      <c r="C25" s="81" t="s">
        <v>1389</v>
      </c>
      <c r="D25" s="77" t="s">
        <v>353</v>
      </c>
      <c r="E25" s="82">
        <f>VLOOKUP(A25,Patrols!$A$2:$C$103,3,1)</f>
        <v>11</v>
      </c>
    </row>
    <row r="26" spans="1:9" ht="26.4" x14ac:dyDescent="0.25">
      <c r="A26" s="89" t="s">
        <v>1509</v>
      </c>
      <c r="B26" s="81" t="s">
        <v>1389</v>
      </c>
      <c r="C26" s="81" t="s">
        <v>1389</v>
      </c>
      <c r="D26" s="77" t="s">
        <v>353</v>
      </c>
      <c r="E26" s="82" t="s">
        <v>1539</v>
      </c>
    </row>
    <row r="27" spans="1:9" ht="26.4" x14ac:dyDescent="0.25">
      <c r="A27" s="96" t="s">
        <v>158</v>
      </c>
      <c r="B27" s="81" t="s">
        <v>1389</v>
      </c>
      <c r="C27" s="81" t="s">
        <v>1389</v>
      </c>
      <c r="D27" s="77" t="s">
        <v>1506</v>
      </c>
      <c r="E27" s="82">
        <f>VLOOKUP(A27,Patrols!$A$2:$C$103,3,1)</f>
        <v>11</v>
      </c>
    </row>
    <row r="28" spans="1:9" ht="26.4" x14ac:dyDescent="0.25">
      <c r="A28" s="96" t="s">
        <v>111</v>
      </c>
      <c r="B28" s="81" t="s">
        <v>1389</v>
      </c>
      <c r="C28" s="81" t="s">
        <v>1389</v>
      </c>
      <c r="D28" s="77"/>
      <c r="E28" s="82">
        <f>VLOOKUP(A28,Patrols!$A$2:$C$103,3,1)</f>
        <v>9</v>
      </c>
    </row>
    <row r="29" spans="1:9" ht="26.4" x14ac:dyDescent="0.25">
      <c r="A29" s="98" t="s">
        <v>76</v>
      </c>
      <c r="B29" s="16" t="s">
        <v>1389</v>
      </c>
      <c r="C29" s="16" t="s">
        <v>1389</v>
      </c>
      <c r="D29" s="91" t="s">
        <v>353</v>
      </c>
      <c r="E29" s="82">
        <f>VLOOKUP(A29,Patrols!$A$2:$C$103,3,1)</f>
        <v>11</v>
      </c>
    </row>
    <row r="30" spans="1:9" ht="26.4" x14ac:dyDescent="0.25">
      <c r="A30" s="96" t="s">
        <v>10</v>
      </c>
      <c r="B30" s="94" t="s">
        <v>1502</v>
      </c>
      <c r="C30" s="81" t="s">
        <v>1383</v>
      </c>
      <c r="D30" s="77" t="s">
        <v>1521</v>
      </c>
      <c r="E30" s="82">
        <f>VLOOKUP(A30,Patrols!$A$2:$C$103,3,1)</f>
        <v>9</v>
      </c>
    </row>
    <row r="31" spans="1:9" ht="26.4" x14ac:dyDescent="0.25">
      <c r="A31" s="96" t="s">
        <v>13</v>
      </c>
      <c r="B31" s="94" t="s">
        <v>1530</v>
      </c>
      <c r="C31" s="81" t="s">
        <v>1389</v>
      </c>
      <c r="D31" s="77" t="s">
        <v>1535</v>
      </c>
      <c r="E31" s="82">
        <f>VLOOKUP(A31,Patrols!$A$2:$C$103,3,1)</f>
        <v>11</v>
      </c>
    </row>
    <row r="32" spans="1:9" ht="26.4" x14ac:dyDescent="0.25">
      <c r="A32" s="96" t="s">
        <v>1520</v>
      </c>
      <c r="B32" s="81" t="s">
        <v>1492</v>
      </c>
      <c r="C32" s="81" t="s">
        <v>1492</v>
      </c>
      <c r="D32" s="77"/>
      <c r="E32" s="82">
        <f>VLOOKUP(A32,Patrols!$A$2:$C$103,3,1)</f>
        <v>12</v>
      </c>
    </row>
    <row r="33" spans="1:9" ht="26.4" x14ac:dyDescent="0.25">
      <c r="A33" s="96" t="s">
        <v>380</v>
      </c>
      <c r="B33" s="81" t="s">
        <v>1261</v>
      </c>
      <c r="C33" s="81" t="s">
        <v>1261</v>
      </c>
      <c r="D33" s="77" t="s">
        <v>1515</v>
      </c>
      <c r="E33" s="82">
        <f>VLOOKUP(A33,Patrols!$A$2:$C$103,3,1)</f>
        <v>9</v>
      </c>
    </row>
    <row r="34" spans="1:9" ht="39.6" x14ac:dyDescent="0.25">
      <c r="A34" s="96" t="s">
        <v>151</v>
      </c>
      <c r="B34" s="94" t="s">
        <v>1527</v>
      </c>
      <c r="C34" s="81" t="s">
        <v>1389</v>
      </c>
      <c r="D34" s="77" t="s">
        <v>1531</v>
      </c>
      <c r="E34" s="82">
        <f>VLOOKUP(A34,Patrols!$A$2:$C$103,3,1)</f>
        <v>9</v>
      </c>
    </row>
    <row r="35" spans="1:9" ht="39.6" x14ac:dyDescent="0.25">
      <c r="A35" s="96" t="s">
        <v>364</v>
      </c>
      <c r="B35" s="94" t="s">
        <v>1528</v>
      </c>
      <c r="C35" s="81" t="s">
        <v>1383</v>
      </c>
      <c r="D35" s="77" t="s">
        <v>1486</v>
      </c>
      <c r="E35" s="82" t="s">
        <v>355</v>
      </c>
    </row>
    <row r="36" spans="1:9" ht="39.6" x14ac:dyDescent="0.25">
      <c r="A36" s="96" t="s">
        <v>11</v>
      </c>
      <c r="B36" s="81" t="s">
        <v>1261</v>
      </c>
      <c r="C36" s="94" t="s">
        <v>1493</v>
      </c>
      <c r="D36" s="77" t="s">
        <v>353</v>
      </c>
      <c r="E36" s="82">
        <f>VLOOKUP(A36,Patrols!$A$2:$C$103,3,1)</f>
        <v>10</v>
      </c>
    </row>
    <row r="37" spans="1:9" ht="39.6" x14ac:dyDescent="0.25">
      <c r="A37" s="96" t="s">
        <v>118</v>
      </c>
      <c r="B37" s="81" t="s">
        <v>1538</v>
      </c>
      <c r="C37" s="93" t="s">
        <v>1497</v>
      </c>
      <c r="D37" s="77" t="s">
        <v>353</v>
      </c>
      <c r="E37" s="82">
        <f>VLOOKUP(A37,Patrols!$A$2:$C$103,3,1)</f>
        <v>11</v>
      </c>
    </row>
    <row r="38" spans="1:9" ht="26.4" x14ac:dyDescent="0.25">
      <c r="A38" s="96" t="s">
        <v>94</v>
      </c>
      <c r="B38" s="81" t="s">
        <v>1389</v>
      </c>
      <c r="C38" s="81" t="s">
        <v>1389</v>
      </c>
      <c r="D38" s="77" t="s">
        <v>1537</v>
      </c>
      <c r="E38" s="82" t="s">
        <v>355</v>
      </c>
      <c r="G38" s="26" t="s">
        <v>1540</v>
      </c>
      <c r="I38" s="26" t="s">
        <v>1541</v>
      </c>
    </row>
    <row r="39" spans="1:9" ht="26.4" x14ac:dyDescent="0.25">
      <c r="A39" s="96" t="s">
        <v>1533</v>
      </c>
      <c r="B39" s="81" t="s">
        <v>1498</v>
      </c>
      <c r="C39" s="81" t="s">
        <v>1389</v>
      </c>
      <c r="D39" s="77"/>
      <c r="E39" s="82">
        <f>VLOOKUP(A39,Patrols!$A$2:$C$103,3,1)</f>
        <v>6</v>
      </c>
    </row>
    <row r="40" spans="1:9" ht="26.4" x14ac:dyDescent="0.25">
      <c r="A40" s="96" t="s">
        <v>1488</v>
      </c>
      <c r="B40" s="81" t="s">
        <v>1261</v>
      </c>
      <c r="C40" s="81" t="s">
        <v>1389</v>
      </c>
      <c r="D40" s="77" t="s">
        <v>353</v>
      </c>
      <c r="E40" s="82">
        <f>VLOOKUP(A40,Patrols!$A$2:$C$103,3,1)</f>
        <v>6</v>
      </c>
      <c r="G40" s="26"/>
    </row>
    <row r="41" spans="1:9" ht="26.4" x14ac:dyDescent="0.25">
      <c r="A41" s="96" t="s">
        <v>1378</v>
      </c>
      <c r="B41" s="81" t="s">
        <v>1516</v>
      </c>
      <c r="C41" s="81" t="s">
        <v>1516</v>
      </c>
      <c r="D41" s="77" t="s">
        <v>353</v>
      </c>
      <c r="E41" s="82">
        <f>VLOOKUP(A41,Patrols!$A$2:$C$103,3,1)</f>
        <v>8</v>
      </c>
      <c r="G41" s="26"/>
    </row>
    <row r="42" spans="1:9" ht="26.4" x14ac:dyDescent="0.25">
      <c r="A42" s="96" t="s">
        <v>1429</v>
      </c>
      <c r="B42" s="81" t="s">
        <v>1389</v>
      </c>
      <c r="C42" s="81" t="s">
        <v>1389</v>
      </c>
      <c r="D42" s="77" t="s">
        <v>1507</v>
      </c>
      <c r="E42" s="82">
        <f>VLOOKUP(A42,Patrols!$A$2:$C$103,3,1)</f>
        <v>6</v>
      </c>
    </row>
    <row r="43" spans="1:9" ht="39.6" x14ac:dyDescent="0.25">
      <c r="A43" s="96" t="s">
        <v>1381</v>
      </c>
      <c r="B43" s="81" t="s">
        <v>1389</v>
      </c>
      <c r="C43" s="94" t="s">
        <v>1527</v>
      </c>
      <c r="D43" s="77"/>
      <c r="E43" s="82">
        <f>VLOOKUP(A43,Patrols!$A$2:$C$103,3,1)</f>
        <v>6</v>
      </c>
    </row>
    <row r="44" spans="1:9" ht="26.4" x14ac:dyDescent="0.25">
      <c r="A44" s="96" t="s">
        <v>1370</v>
      </c>
      <c r="B44" s="94" t="s">
        <v>1501</v>
      </c>
      <c r="C44" s="81" t="s">
        <v>1389</v>
      </c>
      <c r="D44" s="77" t="s">
        <v>1523</v>
      </c>
      <c r="E44" s="82">
        <f>VLOOKUP(A44,Patrols!$A$2:$C$103,3,1)</f>
        <v>6</v>
      </c>
    </row>
    <row r="45" spans="1:9" ht="26.4" x14ac:dyDescent="0.25">
      <c r="A45" s="96" t="s">
        <v>1500</v>
      </c>
      <c r="B45" s="81" t="s">
        <v>1389</v>
      </c>
      <c r="C45" s="81" t="s">
        <v>1389</v>
      </c>
      <c r="D45" s="77" t="s">
        <v>1518</v>
      </c>
      <c r="E45" s="82" t="s">
        <v>1366</v>
      </c>
    </row>
    <row r="46" spans="1:9" ht="26.4" x14ac:dyDescent="0.25">
      <c r="A46" s="96" t="s">
        <v>333</v>
      </c>
      <c r="B46" s="81" t="s">
        <v>1389</v>
      </c>
      <c r="C46" s="81" t="s">
        <v>1389</v>
      </c>
      <c r="D46" s="77" t="s">
        <v>353</v>
      </c>
      <c r="E46" s="82">
        <f>VLOOKUP(A46,Patrols!$A$2:$C$103,3,1)</f>
        <v>7</v>
      </c>
    </row>
    <row r="47" spans="1:9" ht="30.6" x14ac:dyDescent="0.25">
      <c r="A47" s="96" t="s">
        <v>332</v>
      </c>
      <c r="B47" s="81" t="s">
        <v>1261</v>
      </c>
      <c r="C47" s="81" t="s">
        <v>1261</v>
      </c>
      <c r="D47" s="77" t="s">
        <v>1508</v>
      </c>
      <c r="E47" s="82">
        <f>VLOOKUP(A47,Patrols!$A$2:$C$103,3,1)</f>
        <v>8</v>
      </c>
      <c r="G47" s="26"/>
      <c r="I47" s="26"/>
    </row>
    <row r="48" spans="1:9" ht="39.6" x14ac:dyDescent="0.25">
      <c r="A48" s="96" t="s">
        <v>363</v>
      </c>
      <c r="B48" s="81" t="s">
        <v>1389</v>
      </c>
      <c r="C48" s="94" t="s">
        <v>1494</v>
      </c>
      <c r="D48" s="77" t="s">
        <v>353</v>
      </c>
      <c r="E48" s="82">
        <f>VLOOKUP(A48,Patrols!$A$2:$C$103,3,1)</f>
        <v>8</v>
      </c>
      <c r="G48" s="26"/>
      <c r="I48" s="26"/>
    </row>
    <row r="49" spans="1:5" ht="26.4" x14ac:dyDescent="0.25">
      <c r="A49" s="96" t="s">
        <v>381</v>
      </c>
      <c r="B49" s="81" t="s">
        <v>1389</v>
      </c>
      <c r="C49" s="81" t="s">
        <v>1389</v>
      </c>
      <c r="D49" s="77" t="s">
        <v>1513</v>
      </c>
      <c r="E49" s="82">
        <f>VLOOKUP(A49,Patrols!$A$2:$C$103,3,1)</f>
        <v>7</v>
      </c>
    </row>
    <row r="50" spans="1:5" x14ac:dyDescent="0.25">
      <c r="A50" s="96"/>
      <c r="B50" s="81"/>
      <c r="C50" s="81"/>
      <c r="D50" s="77"/>
      <c r="E50" s="82"/>
    </row>
    <row r="51" spans="1:5" ht="39.6" x14ac:dyDescent="0.25">
      <c r="A51" s="98" t="s">
        <v>954</v>
      </c>
      <c r="B51" s="81" t="s">
        <v>1389</v>
      </c>
      <c r="C51" s="94" t="s">
        <v>1503</v>
      </c>
      <c r="D51" s="91" t="s">
        <v>1536</v>
      </c>
      <c r="E51" s="82">
        <f>VLOOKUP(A51,Patrols!$A$2:$C$103,3,1)</f>
        <v>0</v>
      </c>
    </row>
    <row r="52" spans="1:5" ht="26.4" x14ac:dyDescent="0.25">
      <c r="A52" s="96" t="s">
        <v>67</v>
      </c>
      <c r="B52" s="94" t="s">
        <v>1530</v>
      </c>
      <c r="C52" s="94" t="s">
        <v>1529</v>
      </c>
      <c r="D52" s="77" t="s">
        <v>353</v>
      </c>
      <c r="E52" s="82">
        <f>VLOOKUP(A52,Patrols!$A$2:$C$103,3,1)</f>
        <v>8</v>
      </c>
    </row>
    <row r="53" spans="1:5" ht="26.4" x14ac:dyDescent="0.25">
      <c r="A53" s="98" t="s">
        <v>379</v>
      </c>
      <c r="B53" s="16" t="s">
        <v>1389</v>
      </c>
      <c r="C53" s="16" t="s">
        <v>1389</v>
      </c>
      <c r="D53" s="77" t="s">
        <v>1532</v>
      </c>
      <c r="E53" s="82">
        <f>VLOOKUP(A53,Patrols!$A$2:$C$103,3,1)</f>
        <v>7</v>
      </c>
    </row>
    <row r="54" spans="1:5" ht="26.4" x14ac:dyDescent="0.25">
      <c r="A54" s="96" t="s">
        <v>343</v>
      </c>
      <c r="B54" s="81" t="s">
        <v>1261</v>
      </c>
      <c r="C54" s="94" t="s">
        <v>1346</v>
      </c>
      <c r="D54" s="77" t="s">
        <v>353</v>
      </c>
      <c r="E54" s="82">
        <f>VLOOKUP(A54,Patrols!$A$2:$C$103,3,1)</f>
        <v>7</v>
      </c>
    </row>
    <row r="55" spans="1:5" ht="27" thickBot="1" x14ac:dyDescent="0.3">
      <c r="A55" s="99" t="s">
        <v>347</v>
      </c>
      <c r="B55" s="83" t="s">
        <v>1383</v>
      </c>
      <c r="C55" s="95" t="s">
        <v>1497</v>
      </c>
      <c r="D55" s="86" t="s">
        <v>353</v>
      </c>
      <c r="E55" s="84">
        <f>VLOOKUP(A55,Patrols!$A$2:$C$103,3,1)</f>
        <v>7</v>
      </c>
    </row>
  </sheetData>
  <sortState xmlns:xlrd2="http://schemas.microsoft.com/office/spreadsheetml/2017/richdata2" ref="A1:E55">
    <sortCondition ref="E1:E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I828812"/>
  <sheetViews>
    <sheetView workbookViewId="0"/>
  </sheetViews>
  <sheetFormatPr defaultRowHeight="13.5" customHeight="1" x14ac:dyDescent="0.25"/>
  <cols>
    <col min="1" max="1" width="20.44140625" style="35" customWidth="1"/>
    <col min="2" max="3" width="14.33203125" style="35" customWidth="1"/>
    <col min="4" max="4" width="44.33203125" style="37" customWidth="1"/>
    <col min="5" max="5" width="8.6640625" style="32" customWidth="1"/>
    <col min="6" max="6" width="11" style="32" customWidth="1"/>
    <col min="7" max="7" width="11" style="32" hidden="1" customWidth="1"/>
    <col min="8" max="8" width="27" style="26" hidden="1" customWidth="1"/>
    <col min="9" max="9" width="27.88671875" style="26" hidden="1" customWidth="1"/>
    <col min="10" max="10" width="15.5546875" hidden="1" customWidth="1"/>
    <col min="11" max="13" width="8.88671875" hidden="1" customWidth="1"/>
    <col min="14" max="14" width="3.6640625" style="25" hidden="1" customWidth="1"/>
    <col min="15" max="15" width="8.88671875" style="25" hidden="1" customWidth="1"/>
    <col min="16" max="16" width="44.33203125" style="25" hidden="1" customWidth="1"/>
    <col min="17" max="17" width="28.5546875" style="25" customWidth="1"/>
    <col min="18" max="35" width="8.88671875" style="25" customWidth="1"/>
  </cols>
  <sheetData>
    <row r="1" spans="7:10" ht="18" customHeight="1" x14ac:dyDescent="0.25">
      <c r="G1" s="40"/>
    </row>
    <row r="2" spans="7:10" ht="18" customHeight="1" x14ac:dyDescent="0.25"/>
    <row r="3" spans="7:10" ht="18" customHeight="1" x14ac:dyDescent="0.25"/>
    <row r="4" spans="7:10" ht="17.25" customHeight="1" x14ac:dyDescent="0.25">
      <c r="I4" s="33"/>
      <c r="J4" s="3"/>
    </row>
    <row r="5" spans="7:10" ht="17.25" customHeight="1" x14ac:dyDescent="0.25">
      <c r="I5" s="33"/>
      <c r="J5" s="3"/>
    </row>
    <row r="6" spans="7:10" ht="17.25" customHeight="1" x14ac:dyDescent="0.25">
      <c r="I6" s="33"/>
      <c r="J6" s="3"/>
    </row>
    <row r="7" spans="7:10" ht="17.25" customHeight="1" x14ac:dyDescent="0.25">
      <c r="I7" s="33"/>
      <c r="J7" s="3"/>
    </row>
    <row r="8" spans="7:10" ht="17.25" customHeight="1" x14ac:dyDescent="0.25">
      <c r="I8" s="33"/>
      <c r="J8" s="3"/>
    </row>
    <row r="9" spans="7:10" ht="17.25" customHeight="1" x14ac:dyDescent="0.25">
      <c r="I9" s="33"/>
      <c r="J9" s="3"/>
    </row>
    <row r="10" spans="7:10" ht="17.25" customHeight="1" x14ac:dyDescent="0.25">
      <c r="I10" s="33"/>
      <c r="J10" s="3"/>
    </row>
    <row r="11" spans="7:10" ht="17.25" customHeight="1" x14ac:dyDescent="0.25">
      <c r="I11" s="33"/>
      <c r="J11" s="3"/>
    </row>
    <row r="12" spans="7:10" ht="17.25" customHeight="1" x14ac:dyDescent="0.25">
      <c r="I12" s="33"/>
      <c r="J12" s="3"/>
    </row>
    <row r="13" spans="7:10" ht="17.25" customHeight="1" x14ac:dyDescent="0.25">
      <c r="I13" s="33"/>
      <c r="J13" s="3"/>
    </row>
    <row r="14" spans="7:10" ht="17.25" customHeight="1" x14ac:dyDescent="0.25">
      <c r="I14" s="33"/>
      <c r="J14" s="3"/>
    </row>
    <row r="15" spans="7:10" ht="17.25" customHeight="1" x14ac:dyDescent="0.25">
      <c r="I15" s="33"/>
      <c r="J15" s="3"/>
    </row>
    <row r="16" spans="7:10" ht="17.25" customHeight="1" x14ac:dyDescent="0.25">
      <c r="I16" s="33"/>
      <c r="J16" s="3"/>
    </row>
    <row r="17" spans="9:10" ht="17.25" customHeight="1" x14ac:dyDescent="0.25">
      <c r="I17" s="33"/>
      <c r="J17" s="3"/>
    </row>
    <row r="18" spans="9:10" ht="17.25" customHeight="1" x14ac:dyDescent="0.25">
      <c r="I18" s="33"/>
      <c r="J18" s="3"/>
    </row>
    <row r="19" spans="9:10" ht="17.25" customHeight="1" x14ac:dyDescent="0.25">
      <c r="I19" s="33"/>
      <c r="J19" s="3"/>
    </row>
    <row r="20" spans="9:10" ht="17.25" customHeight="1" x14ac:dyDescent="0.25">
      <c r="I20" s="33"/>
      <c r="J20" s="3"/>
    </row>
    <row r="21" spans="9:10" ht="17.25" customHeight="1" x14ac:dyDescent="0.25">
      <c r="I21" s="33"/>
      <c r="J21" s="3"/>
    </row>
    <row r="22" spans="9:10" ht="17.25" customHeight="1" x14ac:dyDescent="0.25">
      <c r="I22" s="33"/>
      <c r="J22" s="3"/>
    </row>
    <row r="23" spans="9:10" ht="17.25" customHeight="1" x14ac:dyDescent="0.25">
      <c r="I23" s="33"/>
      <c r="J23" s="3"/>
    </row>
    <row r="24" spans="9:10" ht="17.25" customHeight="1" x14ac:dyDescent="0.25">
      <c r="I24" s="33"/>
      <c r="J24" s="3"/>
    </row>
    <row r="25" spans="9:10" ht="17.25" customHeight="1" x14ac:dyDescent="0.25">
      <c r="I25" s="33"/>
      <c r="J25" s="3"/>
    </row>
    <row r="26" spans="9:10" ht="17.25" customHeight="1" x14ac:dyDescent="0.25">
      <c r="I26" s="33"/>
      <c r="J26" s="3"/>
    </row>
    <row r="27" spans="9:10" ht="17.25" customHeight="1" x14ac:dyDescent="0.25">
      <c r="I27" s="33"/>
      <c r="J27" s="3"/>
    </row>
    <row r="28" spans="9:10" ht="17.25" customHeight="1" x14ac:dyDescent="0.25">
      <c r="I28" s="33"/>
      <c r="J28" s="3"/>
    </row>
    <row r="29" spans="9:10" ht="17.25" customHeight="1" x14ac:dyDescent="0.25">
      <c r="I29" s="33"/>
      <c r="J29" s="3"/>
    </row>
    <row r="30" spans="9:10" ht="17.25" customHeight="1" x14ac:dyDescent="0.25">
      <c r="I30" s="33"/>
      <c r="J30" s="3"/>
    </row>
    <row r="31" spans="9:10" ht="17.25" customHeight="1" x14ac:dyDescent="0.25">
      <c r="I31" s="33"/>
      <c r="J31" s="3"/>
    </row>
    <row r="32" spans="9:10" ht="17.25" customHeight="1" x14ac:dyDescent="0.25">
      <c r="I32" s="33"/>
      <c r="J32" s="3"/>
    </row>
    <row r="33" spans="9:10" ht="17.25" customHeight="1" x14ac:dyDescent="0.25">
      <c r="I33" s="33"/>
      <c r="J33" s="3"/>
    </row>
    <row r="34" spans="9:10" ht="17.25" customHeight="1" x14ac:dyDescent="0.25">
      <c r="I34" s="33"/>
      <c r="J34" s="3"/>
    </row>
    <row r="35" spans="9:10" ht="17.25" customHeight="1" x14ac:dyDescent="0.25">
      <c r="I35" s="33"/>
      <c r="J35" s="3"/>
    </row>
    <row r="36" spans="9:10" ht="17.25" customHeight="1" x14ac:dyDescent="0.25">
      <c r="I36" s="33"/>
      <c r="J36" s="3"/>
    </row>
    <row r="37" spans="9:10" ht="17.25" customHeight="1" x14ac:dyDescent="0.25">
      <c r="I37" s="33"/>
      <c r="J37" s="3"/>
    </row>
    <row r="38" spans="9:10" ht="17.25" customHeight="1" x14ac:dyDescent="0.25">
      <c r="I38" s="33"/>
      <c r="J38" s="3"/>
    </row>
    <row r="39" spans="9:10" ht="17.25" customHeight="1" x14ac:dyDescent="0.25">
      <c r="I39" s="33"/>
      <c r="J39" s="3"/>
    </row>
    <row r="40" spans="9:10" ht="17.25" customHeight="1" x14ac:dyDescent="0.25">
      <c r="I40" s="33"/>
      <c r="J40" s="3"/>
    </row>
    <row r="41" spans="9:10" ht="17.25" customHeight="1" x14ac:dyDescent="0.25">
      <c r="I41" s="33"/>
      <c r="J41" s="3"/>
    </row>
    <row r="42" spans="9:10" ht="17.25" customHeight="1" x14ac:dyDescent="0.25">
      <c r="I42" s="33"/>
      <c r="J42" s="3"/>
    </row>
    <row r="43" spans="9:10" ht="17.25" customHeight="1" x14ac:dyDescent="0.25">
      <c r="I43" s="33"/>
      <c r="J43" s="3"/>
    </row>
    <row r="44" spans="9:10" ht="17.25" customHeight="1" x14ac:dyDescent="0.25">
      <c r="I44" s="33"/>
      <c r="J44" s="3"/>
    </row>
    <row r="45" spans="9:10" ht="17.25" customHeight="1" x14ac:dyDescent="0.25">
      <c r="I45" s="33"/>
      <c r="J45" s="3"/>
    </row>
    <row r="46" spans="9:10" ht="17.25" customHeight="1" x14ac:dyDescent="0.25">
      <c r="I46" s="33"/>
      <c r="J46" s="3"/>
    </row>
    <row r="47" spans="9:10" ht="17.25" customHeight="1" x14ac:dyDescent="0.25">
      <c r="I47" s="33"/>
      <c r="J47" s="3"/>
    </row>
    <row r="48" spans="9:10" ht="17.25" customHeight="1" x14ac:dyDescent="0.25">
      <c r="I48" s="33"/>
      <c r="J48" s="3"/>
    </row>
    <row r="49" spans="9:10" ht="17.25" customHeight="1" x14ac:dyDescent="0.25">
      <c r="I49" s="33"/>
      <c r="J49" s="3"/>
    </row>
    <row r="50" spans="9:10" ht="17.25" customHeight="1" x14ac:dyDescent="0.25">
      <c r="I50" s="33"/>
      <c r="J50" s="3"/>
    </row>
    <row r="51" spans="9:10" ht="17.25" customHeight="1" x14ac:dyDescent="0.25">
      <c r="I51" s="33"/>
      <c r="J51" s="3"/>
    </row>
    <row r="52" spans="9:10" ht="17.25" customHeight="1" x14ac:dyDescent="0.25">
      <c r="I52" s="33"/>
      <c r="J52" s="3"/>
    </row>
    <row r="53" spans="9:10" ht="17.25" customHeight="1" x14ac:dyDescent="0.25">
      <c r="I53" s="33"/>
      <c r="J53" s="3"/>
    </row>
    <row r="54" spans="9:10" ht="17.25" customHeight="1" x14ac:dyDescent="0.25">
      <c r="I54" s="33"/>
      <c r="J54" s="3"/>
    </row>
    <row r="55" spans="9:10" ht="17.25" customHeight="1" x14ac:dyDescent="0.25">
      <c r="I55" s="33"/>
      <c r="J55" s="3"/>
    </row>
    <row r="56" spans="9:10" ht="17.25" customHeight="1" x14ac:dyDescent="0.25">
      <c r="I56" s="33"/>
      <c r="J56" s="3"/>
    </row>
    <row r="57" spans="9:10" ht="17.25" customHeight="1" x14ac:dyDescent="0.25">
      <c r="I57" s="33"/>
      <c r="J57" s="3"/>
    </row>
    <row r="58" spans="9:10" ht="17.25" customHeight="1" x14ac:dyDescent="0.25">
      <c r="I58" s="33"/>
      <c r="J58" s="3"/>
    </row>
    <row r="59" spans="9:10" ht="17.25" customHeight="1" x14ac:dyDescent="0.25">
      <c r="I59" s="33"/>
      <c r="J59" s="3"/>
    </row>
    <row r="60" spans="9:10" ht="17.25" customHeight="1" x14ac:dyDescent="0.25">
      <c r="I60" s="33"/>
      <c r="J60" s="3"/>
    </row>
    <row r="61" spans="9:10" ht="17.25" customHeight="1" x14ac:dyDescent="0.25">
      <c r="I61" s="33"/>
      <c r="J61" s="3"/>
    </row>
    <row r="62" spans="9:10" ht="17.25" customHeight="1" x14ac:dyDescent="0.25">
      <c r="I62" s="33"/>
      <c r="J62" s="3"/>
    </row>
    <row r="63" spans="9:10" ht="17.25" customHeight="1" x14ac:dyDescent="0.25">
      <c r="I63" s="33"/>
      <c r="J63" s="3"/>
    </row>
    <row r="64" spans="9:10" ht="17.25" customHeight="1" x14ac:dyDescent="0.25">
      <c r="I64" s="33"/>
      <c r="J64" s="3"/>
    </row>
    <row r="65" spans="9:10" ht="17.25" customHeight="1" x14ac:dyDescent="0.25">
      <c r="I65" s="33"/>
      <c r="J65" s="3"/>
    </row>
    <row r="66" spans="9:10" ht="17.25" customHeight="1" x14ac:dyDescent="0.25">
      <c r="I66" s="33"/>
      <c r="J66" s="3"/>
    </row>
    <row r="67" spans="9:10" ht="17.25" customHeight="1" x14ac:dyDescent="0.25">
      <c r="I67" s="33"/>
      <c r="J67" s="3"/>
    </row>
    <row r="68" spans="9:10" ht="17.25" customHeight="1" x14ac:dyDescent="0.25">
      <c r="I68" s="33"/>
      <c r="J68" s="3"/>
    </row>
    <row r="69" spans="9:10" ht="17.25" customHeight="1" x14ac:dyDescent="0.25">
      <c r="I69" s="33"/>
      <c r="J69" s="3"/>
    </row>
    <row r="70" spans="9:10" ht="17.25" customHeight="1" x14ac:dyDescent="0.25">
      <c r="I70" s="33"/>
      <c r="J70" s="3"/>
    </row>
    <row r="71" spans="9:10" ht="17.25" customHeight="1" x14ac:dyDescent="0.25">
      <c r="I71" s="33"/>
      <c r="J71" s="3"/>
    </row>
    <row r="72" spans="9:10" ht="17.25" customHeight="1" x14ac:dyDescent="0.25">
      <c r="I72" s="33"/>
      <c r="J72" s="3"/>
    </row>
    <row r="73" spans="9:10" ht="17.25" customHeight="1" x14ac:dyDescent="0.25">
      <c r="I73" s="33"/>
      <c r="J73" s="3"/>
    </row>
    <row r="74" spans="9:10" ht="17.25" customHeight="1" x14ac:dyDescent="0.25">
      <c r="I74" s="33"/>
      <c r="J74" s="3"/>
    </row>
    <row r="75" spans="9:10" ht="17.25" customHeight="1" x14ac:dyDescent="0.25">
      <c r="I75" s="33"/>
      <c r="J75" s="3"/>
    </row>
    <row r="76" spans="9:10" ht="17.25" customHeight="1" x14ac:dyDescent="0.25">
      <c r="I76" s="33"/>
      <c r="J76" s="3"/>
    </row>
    <row r="77" spans="9:10" ht="17.25" customHeight="1" x14ac:dyDescent="0.25">
      <c r="I77" s="33"/>
      <c r="J77" s="3"/>
    </row>
    <row r="78" spans="9:10" ht="17.25" customHeight="1" x14ac:dyDescent="0.25">
      <c r="I78" s="33"/>
      <c r="J78" s="3"/>
    </row>
    <row r="79" spans="9:10" ht="17.25" customHeight="1" x14ac:dyDescent="0.25">
      <c r="I79" s="33"/>
      <c r="J79" s="3"/>
    </row>
    <row r="80" spans="9:10" ht="17.25" customHeight="1" x14ac:dyDescent="0.25">
      <c r="I80" s="33"/>
      <c r="J80" s="3"/>
    </row>
    <row r="81" spans="7:35" ht="17.25" customHeight="1" x14ac:dyDescent="0.25">
      <c r="I81" s="33"/>
      <c r="J81" s="3"/>
    </row>
    <row r="82" spans="7:35" ht="27.6" customHeight="1" x14ac:dyDescent="0.25">
      <c r="G82" s="2"/>
      <c r="H82" s="16"/>
      <c r="I82" s="16"/>
      <c r="J82" s="2"/>
    </row>
    <row r="83" spans="7:35" ht="30.6" customHeight="1" x14ac:dyDescent="0.25">
      <c r="G83" s="26" t="s">
        <v>1310</v>
      </c>
      <c r="H83" s="26">
        <v>2484269477</v>
      </c>
      <c r="I83" s="26" t="s">
        <v>1308</v>
      </c>
      <c r="J83" t="e">
        <f>LEFT(Registrations!#REF!,2)</f>
        <v>#REF!</v>
      </c>
    </row>
    <row r="84" spans="7:35" customFormat="1" ht="30.6" customHeight="1" x14ac:dyDescent="0.25">
      <c r="G84" s="26" t="s">
        <v>372</v>
      </c>
      <c r="H84" s="26" t="s">
        <v>1314</v>
      </c>
      <c r="I84" s="26" t="s">
        <v>1308</v>
      </c>
      <c r="J84" t="e">
        <f>LEFT(Registrations!#REF!,2)</f>
        <v>#REF!</v>
      </c>
      <c r="O84" s="25"/>
      <c r="P84" s="38"/>
      <c r="Q84" s="38"/>
      <c r="R84" s="25"/>
      <c r="S84" s="25"/>
      <c r="T84" s="25"/>
      <c r="U84" s="25"/>
      <c r="V84" s="25"/>
      <c r="W84" s="25"/>
      <c r="X84" s="25"/>
      <c r="Y84" s="25"/>
      <c r="Z84" s="25"/>
      <c r="AA84" s="25"/>
      <c r="AB84" s="25"/>
      <c r="AC84" s="25"/>
      <c r="AD84" s="25"/>
      <c r="AE84" s="25"/>
      <c r="AF84" s="25"/>
      <c r="AG84" s="25"/>
      <c r="AH84" s="25"/>
      <c r="AI84" s="25"/>
    </row>
    <row r="85" spans="7:35" customFormat="1" ht="30.6" customHeight="1" x14ac:dyDescent="0.25">
      <c r="G85" s="26"/>
      <c r="H85" s="26"/>
      <c r="I85" s="26"/>
      <c r="J85" t="e">
        <f>LEFT(Registrations!#REF!,2)</f>
        <v>#REF!</v>
      </c>
      <c r="O85" s="25"/>
      <c r="P85" s="38"/>
      <c r="Q85" s="38"/>
      <c r="R85" s="25"/>
      <c r="S85" s="25"/>
      <c r="T85" s="25"/>
      <c r="U85" s="25"/>
      <c r="V85" s="25"/>
      <c r="W85" s="25"/>
      <c r="X85" s="25"/>
      <c r="Y85" s="25"/>
      <c r="Z85" s="25"/>
      <c r="AA85" s="25"/>
      <c r="AB85" s="25"/>
      <c r="AC85" s="25"/>
      <c r="AD85" s="25"/>
      <c r="AE85" s="25"/>
      <c r="AF85" s="25"/>
      <c r="AG85" s="25"/>
      <c r="AH85" s="25"/>
      <c r="AI85" s="25"/>
    </row>
    <row r="86" spans="7:35" customFormat="1" ht="30.6" customHeight="1" x14ac:dyDescent="0.25">
      <c r="G86" s="26">
        <v>0</v>
      </c>
      <c r="H86" s="26">
        <v>0</v>
      </c>
      <c r="I86" s="26" t="s">
        <v>1308</v>
      </c>
      <c r="J86" t="e">
        <f>LEFT(Registrations!#REF!,2)</f>
        <v>#REF!</v>
      </c>
      <c r="R86" s="25"/>
      <c r="S86" s="25"/>
      <c r="T86" s="25"/>
      <c r="U86" s="25"/>
      <c r="V86" s="25"/>
      <c r="W86" s="25"/>
      <c r="X86" s="25"/>
      <c r="Y86" s="25"/>
      <c r="Z86" s="25"/>
      <c r="AA86" s="25"/>
      <c r="AB86" s="25"/>
      <c r="AC86" s="25"/>
      <c r="AD86" s="25"/>
      <c r="AE86" s="25"/>
      <c r="AF86" s="25"/>
      <c r="AG86" s="25"/>
      <c r="AH86" s="25"/>
      <c r="AI86" s="25"/>
    </row>
    <row r="87" spans="7:35" customFormat="1" ht="30.6" customHeight="1" x14ac:dyDescent="0.25">
      <c r="G87" s="26"/>
      <c r="H87" s="26"/>
      <c r="I87" s="26"/>
      <c r="J87" t="e">
        <f>LEFT(Registrations!#REF!,2)</f>
        <v>#REF!</v>
      </c>
      <c r="N87" s="25"/>
      <c r="O87" s="25"/>
      <c r="P87" s="38"/>
      <c r="Q87" s="38"/>
      <c r="R87" s="25"/>
      <c r="S87" s="25"/>
      <c r="T87" s="25"/>
      <c r="U87" s="25"/>
      <c r="V87" s="25"/>
      <c r="W87" s="25"/>
      <c r="X87" s="25"/>
      <c r="Y87" s="25"/>
      <c r="Z87" s="25"/>
      <c r="AA87" s="25"/>
      <c r="AB87" s="25"/>
      <c r="AC87" s="25"/>
      <c r="AD87" s="25"/>
      <c r="AE87" s="25"/>
      <c r="AF87" s="25"/>
      <c r="AG87" s="25"/>
      <c r="AH87" s="25"/>
      <c r="AI87" s="25"/>
    </row>
    <row r="88" spans="7:35" customFormat="1" ht="30.6" customHeight="1" x14ac:dyDescent="0.25">
      <c r="G88" s="26" t="s">
        <v>901</v>
      </c>
      <c r="H88" s="26" t="s">
        <v>1321</v>
      </c>
      <c r="I88" s="26" t="s">
        <v>1308</v>
      </c>
      <c r="J88" t="e">
        <f>LEFT(Registrations!#REF!,2)</f>
        <v>#REF!</v>
      </c>
      <c r="O88" s="25"/>
      <c r="P88" s="38"/>
      <c r="Q88" s="38"/>
      <c r="R88" s="25"/>
      <c r="S88" s="25"/>
      <c r="T88" s="25"/>
      <c r="U88" s="25"/>
      <c r="V88" s="25"/>
      <c r="W88" s="25"/>
      <c r="X88" s="25"/>
      <c r="Y88" s="25"/>
      <c r="Z88" s="25"/>
      <c r="AA88" s="25"/>
      <c r="AB88" s="25"/>
      <c r="AC88" s="25"/>
      <c r="AD88" s="25"/>
      <c r="AE88" s="25"/>
      <c r="AF88" s="25"/>
      <c r="AG88" s="25"/>
      <c r="AH88" s="25"/>
      <c r="AI88" s="25"/>
    </row>
    <row r="89" spans="7:35" customFormat="1" ht="30.6" customHeight="1" x14ac:dyDescent="0.25">
      <c r="G89" s="26">
        <v>0</v>
      </c>
      <c r="H89" s="26">
        <v>2483186151</v>
      </c>
      <c r="I89" s="26" t="s">
        <v>1308</v>
      </c>
      <c r="J89" t="e">
        <f>LEFT(Registrations!#REF!,2)</f>
        <v>#REF!</v>
      </c>
      <c r="O89" s="25"/>
      <c r="P89" s="38"/>
      <c r="Q89" s="38"/>
      <c r="R89" s="25"/>
      <c r="S89" s="25"/>
      <c r="T89" s="25"/>
      <c r="U89" s="25"/>
      <c r="V89" s="25"/>
      <c r="W89" s="25"/>
      <c r="X89" s="25"/>
      <c r="Y89" s="25"/>
      <c r="Z89" s="25"/>
      <c r="AA89" s="25"/>
      <c r="AB89" s="25"/>
      <c r="AC89" s="25"/>
      <c r="AD89" s="25"/>
      <c r="AE89" s="25"/>
      <c r="AF89" s="25"/>
      <c r="AG89" s="25"/>
      <c r="AH89" s="25"/>
      <c r="AI89" s="25"/>
    </row>
    <row r="90" spans="7:35" customFormat="1" ht="30.6" customHeight="1" x14ac:dyDescent="0.25">
      <c r="G90" s="26" t="s">
        <v>345</v>
      </c>
      <c r="H90" s="26" t="s">
        <v>1307</v>
      </c>
      <c r="I90" s="26" t="s">
        <v>1308</v>
      </c>
      <c r="J90" t="e">
        <f>LEFT(Registrations!#REF!,2)</f>
        <v>#REF!</v>
      </c>
      <c r="O90" s="25"/>
      <c r="P90" s="38"/>
      <c r="Q90" s="38"/>
      <c r="R90" s="25"/>
      <c r="S90" s="25"/>
      <c r="T90" s="25"/>
      <c r="U90" s="25"/>
      <c r="V90" s="25"/>
      <c r="W90" s="25"/>
      <c r="X90" s="25"/>
      <c r="Y90" s="25"/>
      <c r="Z90" s="25"/>
      <c r="AA90" s="25"/>
      <c r="AB90" s="25"/>
      <c r="AC90" s="25"/>
      <c r="AD90" s="25"/>
      <c r="AE90" s="25"/>
      <c r="AF90" s="25"/>
      <c r="AG90" s="25"/>
      <c r="AH90" s="25"/>
      <c r="AI90" s="25"/>
    </row>
    <row r="91" spans="7:35" customFormat="1" ht="30.6" customHeight="1" x14ac:dyDescent="0.25">
      <c r="G91" s="32"/>
      <c r="H91" s="26"/>
      <c r="I91" s="26"/>
      <c r="J91" t="e">
        <f>LEFT(Registrations!#REF!,2)</f>
        <v>#REF!</v>
      </c>
      <c r="O91" s="25"/>
      <c r="P91" s="38"/>
      <c r="Q91" s="38"/>
      <c r="R91" s="25"/>
      <c r="S91" s="25"/>
      <c r="T91" s="25"/>
      <c r="U91" s="25"/>
      <c r="V91" s="25"/>
      <c r="W91" s="25"/>
      <c r="X91" s="25"/>
      <c r="Y91" s="25"/>
      <c r="Z91" s="25"/>
      <c r="AA91" s="25"/>
      <c r="AB91" s="25"/>
      <c r="AC91" s="25"/>
      <c r="AD91" s="25"/>
      <c r="AE91" s="25"/>
      <c r="AF91" s="25"/>
      <c r="AG91" s="25"/>
      <c r="AH91" s="25"/>
      <c r="AI91" s="25"/>
    </row>
    <row r="92" spans="7:35" customFormat="1" ht="30.6" customHeight="1" x14ac:dyDescent="0.25">
      <c r="G92" s="26"/>
      <c r="H92" s="26"/>
      <c r="I92" s="26"/>
      <c r="J92" t="e">
        <f>LEFT(Registrations!#REF!,2)</f>
        <v>#REF!</v>
      </c>
      <c r="P92" s="38"/>
      <c r="Q92" s="38"/>
      <c r="R92" s="25"/>
      <c r="S92" s="25"/>
      <c r="T92" s="25"/>
      <c r="U92" s="25"/>
      <c r="V92" s="25"/>
      <c r="W92" s="25"/>
      <c r="X92" s="25"/>
      <c r="Y92" s="25"/>
      <c r="Z92" s="25"/>
      <c r="AA92" s="25"/>
      <c r="AB92" s="25"/>
      <c r="AC92" s="25"/>
      <c r="AD92" s="25"/>
      <c r="AE92" s="25"/>
      <c r="AF92" s="25"/>
      <c r="AG92" s="25"/>
      <c r="AH92" s="25"/>
      <c r="AI92" s="25"/>
    </row>
    <row r="93" spans="7:35" customFormat="1" ht="30.6" customHeight="1" x14ac:dyDescent="0.25">
      <c r="G93" s="26"/>
      <c r="H93" s="26"/>
      <c r="I93" s="26"/>
      <c r="J93" t="e">
        <f>LEFT(Registrations!#REF!,2)</f>
        <v>#REF!</v>
      </c>
      <c r="O93" s="25"/>
      <c r="R93" s="25"/>
      <c r="S93" s="25"/>
      <c r="T93" s="25"/>
      <c r="U93" s="25"/>
      <c r="V93" s="25"/>
      <c r="W93" s="25"/>
      <c r="X93" s="25"/>
      <c r="Y93" s="25"/>
      <c r="Z93" s="25"/>
      <c r="AA93" s="25"/>
      <c r="AB93" s="25"/>
      <c r="AC93" s="25"/>
      <c r="AD93" s="25"/>
      <c r="AE93" s="25"/>
      <c r="AF93" s="25"/>
      <c r="AG93" s="25"/>
      <c r="AH93" s="25"/>
      <c r="AI93" s="25"/>
    </row>
    <row r="94" spans="7:35" customFormat="1" ht="30.6" customHeight="1" x14ac:dyDescent="0.25">
      <c r="G94" s="26" t="s">
        <v>922</v>
      </c>
      <c r="H94" s="26" t="s">
        <v>1331</v>
      </c>
      <c r="I94" s="26" t="s">
        <v>1308</v>
      </c>
      <c r="J94" t="e">
        <f>LEFT(Registrations!#REF!,2)</f>
        <v>#REF!</v>
      </c>
      <c r="O94" s="25"/>
      <c r="P94" s="38"/>
      <c r="Q94" s="38"/>
      <c r="R94" s="25"/>
      <c r="S94" s="25"/>
      <c r="T94" s="25"/>
      <c r="U94" s="25"/>
      <c r="V94" s="25"/>
      <c r="W94" s="25"/>
      <c r="X94" s="25"/>
      <c r="Y94" s="25"/>
      <c r="Z94" s="25"/>
      <c r="AA94" s="25"/>
      <c r="AB94" s="25"/>
      <c r="AC94" s="25"/>
      <c r="AD94" s="25"/>
      <c r="AE94" s="25"/>
      <c r="AF94" s="25"/>
      <c r="AG94" s="25"/>
      <c r="AH94" s="25"/>
      <c r="AI94" s="25"/>
    </row>
    <row r="95" spans="7:35" customFormat="1" ht="30.6" customHeight="1" x14ac:dyDescent="0.25">
      <c r="G95" s="26"/>
      <c r="H95" s="26"/>
      <c r="I95" s="26"/>
      <c r="J95" t="e">
        <f>LEFT(Registrations!#REF!,2)</f>
        <v>#REF!</v>
      </c>
      <c r="O95" s="25"/>
      <c r="P95" s="38"/>
      <c r="Q95" s="38"/>
      <c r="R95" s="25"/>
      <c r="S95" s="25"/>
      <c r="T95" s="25"/>
      <c r="U95" s="25"/>
      <c r="V95" s="25"/>
      <c r="W95" s="25"/>
      <c r="X95" s="25"/>
      <c r="Y95" s="25"/>
      <c r="Z95" s="25"/>
      <c r="AA95" s="25"/>
      <c r="AB95" s="25"/>
      <c r="AC95" s="25"/>
      <c r="AD95" s="25"/>
      <c r="AE95" s="25"/>
      <c r="AF95" s="25"/>
      <c r="AG95" s="25"/>
      <c r="AH95" s="25"/>
      <c r="AI95" s="25"/>
    </row>
    <row r="96" spans="7:35" customFormat="1" ht="30.6" customHeight="1" x14ac:dyDescent="0.25">
      <c r="G96" s="32"/>
      <c r="H96" s="26"/>
      <c r="I96" s="26"/>
      <c r="J96" t="e">
        <f>LEFT(Registrations!#REF!,2)</f>
        <v>#REF!</v>
      </c>
      <c r="O96" s="25"/>
      <c r="P96" s="38"/>
      <c r="Q96" s="38"/>
      <c r="R96" s="25"/>
      <c r="S96" s="25"/>
      <c r="T96" s="25"/>
      <c r="U96" s="25"/>
      <c r="V96" s="25"/>
      <c r="W96" s="25"/>
      <c r="X96" s="25"/>
      <c r="Y96" s="25"/>
      <c r="Z96" s="25"/>
      <c r="AA96" s="25"/>
      <c r="AB96" s="25"/>
      <c r="AC96" s="25"/>
      <c r="AD96" s="25"/>
      <c r="AE96" s="25"/>
      <c r="AF96" s="25"/>
      <c r="AG96" s="25"/>
      <c r="AH96" s="25"/>
      <c r="AI96" s="25"/>
    </row>
    <row r="97" spans="7:35" customFormat="1" ht="30.6" customHeight="1" x14ac:dyDescent="0.25">
      <c r="G97" s="26" t="s">
        <v>1317</v>
      </c>
      <c r="H97" s="26">
        <v>12484444969</v>
      </c>
      <c r="I97" s="26" t="s">
        <v>1308</v>
      </c>
      <c r="J97" t="e">
        <f>LEFT(Registrations!#REF!,2)</f>
        <v>#REF!</v>
      </c>
      <c r="P97" s="38"/>
      <c r="Q97" s="38"/>
      <c r="R97" s="25"/>
      <c r="S97" s="25"/>
      <c r="T97" s="25"/>
      <c r="U97" s="25"/>
      <c r="V97" s="25"/>
      <c r="W97" s="25"/>
      <c r="X97" s="25"/>
      <c r="Y97" s="25"/>
      <c r="Z97" s="25"/>
      <c r="AA97" s="25"/>
      <c r="AB97" s="25"/>
      <c r="AC97" s="25"/>
      <c r="AD97" s="25"/>
      <c r="AE97" s="25"/>
      <c r="AF97" s="25"/>
      <c r="AG97" s="25"/>
      <c r="AH97" s="25"/>
      <c r="AI97" s="25"/>
    </row>
    <row r="98" spans="7:35" customFormat="1" ht="30.6" customHeight="1" x14ac:dyDescent="0.25">
      <c r="G98" s="26"/>
      <c r="H98" s="26"/>
      <c r="I98" s="26"/>
      <c r="J98" t="e">
        <f>LEFT(Registrations!#REF!,2)</f>
        <v>#REF!</v>
      </c>
      <c r="O98" s="25"/>
      <c r="P98" s="38"/>
      <c r="Q98" s="38"/>
      <c r="R98" s="25"/>
      <c r="S98" s="25"/>
      <c r="T98" s="25"/>
      <c r="U98" s="25"/>
      <c r="V98" s="25"/>
      <c r="W98" s="25"/>
      <c r="X98" s="25"/>
      <c r="Y98" s="25"/>
      <c r="Z98" s="25"/>
      <c r="AA98" s="25"/>
      <c r="AB98" s="25"/>
      <c r="AC98" s="25"/>
      <c r="AD98" s="25"/>
      <c r="AE98" s="25"/>
      <c r="AF98" s="25"/>
      <c r="AG98" s="25"/>
      <c r="AH98" s="25"/>
      <c r="AI98" s="25"/>
    </row>
    <row r="99" spans="7:35" customFormat="1" ht="30.6" customHeight="1" x14ac:dyDescent="0.25">
      <c r="G99" s="26" t="s">
        <v>362</v>
      </c>
      <c r="H99" s="26" t="s">
        <v>1332</v>
      </c>
      <c r="I99" s="26" t="s">
        <v>1308</v>
      </c>
      <c r="J99" t="e">
        <f>LEFT(Registrations!#REF!,2)</f>
        <v>#REF!</v>
      </c>
      <c r="O99" s="25"/>
      <c r="P99" s="38"/>
      <c r="Q99" s="38"/>
      <c r="R99" s="25"/>
      <c r="S99" s="25"/>
      <c r="T99" s="25"/>
      <c r="U99" s="25"/>
      <c r="V99" s="25"/>
      <c r="W99" s="25"/>
      <c r="X99" s="25"/>
      <c r="Y99" s="25"/>
      <c r="Z99" s="25"/>
      <c r="AA99" s="25"/>
      <c r="AB99" s="25"/>
      <c r="AC99" s="25"/>
      <c r="AD99" s="25"/>
      <c r="AE99" s="25"/>
      <c r="AF99" s="25"/>
      <c r="AG99" s="25"/>
      <c r="AH99" s="25"/>
      <c r="AI99" s="25"/>
    </row>
    <row r="100" spans="7:35" ht="30.6" customHeight="1" x14ac:dyDescent="0.25">
      <c r="G100" s="26"/>
      <c r="J100" t="e">
        <f>LEFT(Registrations!#REF!,2)</f>
        <v>#REF!</v>
      </c>
      <c r="N100"/>
      <c r="O100"/>
      <c r="P100" s="38"/>
      <c r="Q100" s="38"/>
    </row>
    <row r="101" spans="7:35" ht="30.6" customHeight="1" x14ac:dyDescent="0.25">
      <c r="G101" s="26"/>
      <c r="J101" t="e">
        <f>LEFT(Registrations!#REF!,2)</f>
        <v>#REF!</v>
      </c>
      <c r="N101"/>
      <c r="P101" s="38"/>
      <c r="Q101" s="38"/>
    </row>
    <row r="102" spans="7:35" ht="30.6" customHeight="1" x14ac:dyDescent="0.25">
      <c r="G102" s="26"/>
      <c r="J102" t="e">
        <f>LEFT(Registrations!#REF!,2)</f>
        <v>#REF!</v>
      </c>
      <c r="N102"/>
      <c r="P102" s="38"/>
      <c r="Q102" s="38"/>
    </row>
    <row r="103" spans="7:35" ht="30.6" customHeight="1" x14ac:dyDescent="0.25">
      <c r="G103" s="26"/>
      <c r="J103" t="e">
        <f>LEFT(Registrations!#REF!,2)</f>
        <v>#REF!</v>
      </c>
      <c r="N103"/>
    </row>
    <row r="104" spans="7:35" ht="30.6" customHeight="1" x14ac:dyDescent="0.25">
      <c r="G104" s="26"/>
      <c r="J104" t="e">
        <f>LEFT(Registrations!#REF!,2)</f>
        <v>#REF!</v>
      </c>
      <c r="N104"/>
      <c r="P104" s="38"/>
      <c r="Q104" s="38"/>
    </row>
    <row r="105" spans="7:35" ht="30.6" customHeight="1" x14ac:dyDescent="0.25">
      <c r="G105" s="26" t="s">
        <v>1353</v>
      </c>
      <c r="H105" s="26" t="s">
        <v>1354</v>
      </c>
      <c r="I105" s="26" t="s">
        <v>1304</v>
      </c>
      <c r="J105" t="e">
        <f>LEFT(Registrations!#REF!,2)</f>
        <v>#REF!</v>
      </c>
      <c r="N105"/>
      <c r="O105"/>
      <c r="P105" s="38"/>
      <c r="Q105" s="38"/>
    </row>
    <row r="106" spans="7:35" ht="30.6" customHeight="1" x14ac:dyDescent="0.25">
      <c r="G106" s="26" t="s">
        <v>339</v>
      </c>
      <c r="H106" s="26">
        <v>7349045187</v>
      </c>
      <c r="I106" s="26" t="s">
        <v>1304</v>
      </c>
      <c r="J106" t="e">
        <f>LEFT(Registrations!#REF!,2)</f>
        <v>#REF!</v>
      </c>
      <c r="N106"/>
      <c r="P106" s="38"/>
      <c r="Q106" s="38"/>
    </row>
    <row r="107" spans="7:35" ht="30.6" customHeight="1" x14ac:dyDescent="0.25">
      <c r="G107" s="2"/>
      <c r="H107" s="16"/>
      <c r="I107" s="16"/>
      <c r="J107" t="e">
        <f>LEFT(Registrations!#REF!,2)</f>
        <v>#REF!</v>
      </c>
      <c r="N107"/>
      <c r="P107" s="38"/>
      <c r="Q107" s="38"/>
    </row>
    <row r="108" spans="7:35" ht="30.6" customHeight="1" x14ac:dyDescent="0.25">
      <c r="G108" s="48"/>
      <c r="J108" t="e">
        <f>LEFT(Registrations!#REF!,2)</f>
        <v>#REF!</v>
      </c>
      <c r="N108"/>
      <c r="P108" s="38"/>
      <c r="Q108" s="38"/>
    </row>
    <row r="109" spans="7:35" ht="30.6" customHeight="1" x14ac:dyDescent="0.25">
      <c r="G109" s="26" t="s">
        <v>1352</v>
      </c>
      <c r="H109" s="26">
        <v>7346744821</v>
      </c>
      <c r="I109" s="26" t="s">
        <v>1304</v>
      </c>
      <c r="J109" t="e">
        <f>LEFT(Registrations!#REF!,2)</f>
        <v>#REF!</v>
      </c>
      <c r="N109"/>
      <c r="P109" s="38"/>
      <c r="Q109" s="38"/>
    </row>
    <row r="110" spans="7:35" ht="30.6" customHeight="1" x14ac:dyDescent="0.25">
      <c r="G110" s="26" t="s">
        <v>1313</v>
      </c>
      <c r="H110" s="26">
        <v>2489874253</v>
      </c>
      <c r="I110" s="26" t="s">
        <v>1304</v>
      </c>
      <c r="J110" t="e">
        <f>LEFT(Registrations!#REF!,2)</f>
        <v>#REF!</v>
      </c>
      <c r="N110"/>
      <c r="P110" s="38"/>
      <c r="Q110" s="38"/>
    </row>
    <row r="111" spans="7:35" ht="30.6" customHeight="1" x14ac:dyDescent="0.25">
      <c r="G111" s="26" t="s">
        <v>1310</v>
      </c>
      <c r="H111" s="26">
        <v>2484269477</v>
      </c>
      <c r="I111" s="26" t="s">
        <v>1304</v>
      </c>
      <c r="J111" t="e">
        <f>LEFT(Registrations!#REF!,2)</f>
        <v>#REF!</v>
      </c>
      <c r="N111"/>
    </row>
    <row r="112" spans="7:35" ht="30.6" customHeight="1" x14ac:dyDescent="0.25">
      <c r="G112" s="26"/>
      <c r="J112" t="e">
        <f>LEFT(Registrations!#REF!,2)</f>
        <v>#REF!</v>
      </c>
      <c r="N112"/>
    </row>
    <row r="113" spans="7:35" ht="30.6" customHeight="1" x14ac:dyDescent="0.25">
      <c r="G113" s="26" t="s">
        <v>1329</v>
      </c>
      <c r="H113" s="26">
        <v>2487149427</v>
      </c>
      <c r="I113" s="26" t="s">
        <v>1304</v>
      </c>
      <c r="J113" t="e">
        <f>LEFT(Registrations!#REF!,2)</f>
        <v>#REF!</v>
      </c>
      <c r="N113"/>
      <c r="O113"/>
      <c r="P113" s="38"/>
      <c r="Q113" s="38"/>
    </row>
    <row r="114" spans="7:35" ht="30.6" customHeight="1" x14ac:dyDescent="0.25">
      <c r="G114" s="26" t="s">
        <v>1329</v>
      </c>
      <c r="H114" s="59" t="s">
        <v>1330</v>
      </c>
      <c r="I114" s="26" t="s">
        <v>1304</v>
      </c>
      <c r="J114" t="e">
        <f>LEFT(Registrations!#REF!,2)</f>
        <v>#REF!</v>
      </c>
      <c r="N114"/>
      <c r="O114"/>
      <c r="P114" s="38"/>
      <c r="Q114" s="38"/>
      <c r="AF114"/>
      <c r="AG114"/>
      <c r="AH114"/>
      <c r="AI114"/>
    </row>
    <row r="115" spans="7:35" ht="30.6" customHeight="1" x14ac:dyDescent="0.25">
      <c r="G115" s="26" t="s">
        <v>1351</v>
      </c>
      <c r="H115" s="26">
        <v>2487522992</v>
      </c>
      <c r="I115" s="26" t="s">
        <v>1304</v>
      </c>
      <c r="J115" t="e">
        <f>LEFT(Registrations!#REF!,2)</f>
        <v>#REF!</v>
      </c>
      <c r="N115"/>
      <c r="R115"/>
      <c r="S115"/>
      <c r="T115"/>
      <c r="U115"/>
      <c r="V115"/>
      <c r="W115"/>
      <c r="X115"/>
      <c r="Y115"/>
      <c r="Z115"/>
      <c r="AA115"/>
      <c r="AB115"/>
      <c r="AC115"/>
      <c r="AD115"/>
      <c r="AE115"/>
      <c r="AF115"/>
      <c r="AG115"/>
      <c r="AH115"/>
      <c r="AI115"/>
    </row>
    <row r="116" spans="7:35" ht="30.6" customHeight="1" x14ac:dyDescent="0.25">
      <c r="G116" s="26" t="s">
        <v>374</v>
      </c>
      <c r="H116" s="26">
        <v>2148423569</v>
      </c>
      <c r="I116" s="26" t="s">
        <v>1304</v>
      </c>
      <c r="J116" t="e">
        <f>LEFT(Registrations!#REF!,2)</f>
        <v>#REF!</v>
      </c>
      <c r="N116"/>
      <c r="P116" s="38"/>
      <c r="Q116" s="38"/>
      <c r="R116"/>
      <c r="S116"/>
      <c r="T116"/>
      <c r="U116"/>
      <c r="V116"/>
      <c r="W116"/>
      <c r="X116"/>
      <c r="Y116"/>
      <c r="Z116"/>
      <c r="AA116"/>
      <c r="AB116"/>
      <c r="AC116"/>
      <c r="AD116"/>
      <c r="AE116"/>
      <c r="AF116"/>
      <c r="AG116"/>
      <c r="AH116"/>
      <c r="AI116"/>
    </row>
    <row r="117" spans="7:35" ht="30.6" customHeight="1" x14ac:dyDescent="0.25">
      <c r="G117" s="26" t="s">
        <v>1318</v>
      </c>
      <c r="H117" s="26">
        <v>2482520731</v>
      </c>
      <c r="I117" s="26" t="s">
        <v>1304</v>
      </c>
      <c r="J117" t="e">
        <f>LEFT(Registrations!#REF!,2)</f>
        <v>#REF!</v>
      </c>
      <c r="N117"/>
      <c r="P117" s="38"/>
      <c r="Q117" s="38"/>
      <c r="R117"/>
      <c r="S117"/>
      <c r="T117"/>
      <c r="U117"/>
      <c r="V117"/>
      <c r="W117"/>
      <c r="X117"/>
      <c r="Y117"/>
      <c r="Z117"/>
      <c r="AA117"/>
      <c r="AB117"/>
      <c r="AC117"/>
      <c r="AD117"/>
      <c r="AE117"/>
      <c r="AF117"/>
      <c r="AG117"/>
      <c r="AH117"/>
      <c r="AI117"/>
    </row>
    <row r="118" spans="7:35" ht="30.6" customHeight="1" x14ac:dyDescent="0.25">
      <c r="G118" s="26"/>
      <c r="J118" t="e">
        <f>LEFT(Registrations!#REF!,2)</f>
        <v>#REF!</v>
      </c>
      <c r="N118"/>
      <c r="P118" s="38"/>
      <c r="Q118" s="38"/>
      <c r="R118"/>
      <c r="S118"/>
      <c r="T118"/>
      <c r="U118"/>
      <c r="V118"/>
      <c r="W118"/>
      <c r="X118"/>
      <c r="Y118"/>
      <c r="Z118"/>
      <c r="AA118"/>
      <c r="AB118"/>
      <c r="AC118"/>
      <c r="AD118"/>
      <c r="AE118"/>
      <c r="AF118"/>
      <c r="AG118"/>
      <c r="AH118"/>
      <c r="AI118"/>
    </row>
    <row r="119" spans="7:35" ht="30.6" customHeight="1" x14ac:dyDescent="0.25">
      <c r="G119" s="26"/>
      <c r="J119" t="e">
        <f>LEFT(Registrations!#REF!,2)</f>
        <v>#REF!</v>
      </c>
      <c r="N119"/>
      <c r="P119" s="38"/>
      <c r="Q119" s="38"/>
      <c r="R119"/>
      <c r="S119"/>
      <c r="T119"/>
      <c r="U119"/>
      <c r="V119"/>
      <c r="W119"/>
      <c r="X119"/>
      <c r="Y119"/>
      <c r="Z119"/>
      <c r="AA119"/>
      <c r="AB119"/>
      <c r="AC119"/>
      <c r="AD119"/>
      <c r="AE119"/>
      <c r="AF119"/>
      <c r="AG119"/>
      <c r="AH119"/>
      <c r="AI119"/>
    </row>
    <row r="120" spans="7:35" ht="30.6" customHeight="1" x14ac:dyDescent="0.25">
      <c r="G120" s="26"/>
      <c r="J120" t="e">
        <f>LEFT(Registrations!#REF!,2)</f>
        <v>#REF!</v>
      </c>
      <c r="N120"/>
      <c r="P120" s="64" t="s">
        <v>1345</v>
      </c>
      <c r="Q120" s="38"/>
      <c r="R120"/>
      <c r="S120"/>
      <c r="T120"/>
      <c r="U120"/>
      <c r="V120"/>
      <c r="W120"/>
      <c r="X120"/>
      <c r="Y120"/>
      <c r="Z120"/>
      <c r="AA120"/>
      <c r="AB120"/>
      <c r="AC120"/>
      <c r="AD120"/>
      <c r="AE120"/>
      <c r="AF120"/>
      <c r="AG120"/>
      <c r="AH120"/>
      <c r="AI120"/>
    </row>
    <row r="121" spans="7:35" ht="30.6" customHeight="1" x14ac:dyDescent="0.25">
      <c r="G121" s="26">
        <v>0</v>
      </c>
      <c r="H121" s="26">
        <v>0</v>
      </c>
      <c r="I121" s="26" t="s">
        <v>1304</v>
      </c>
      <c r="J121" t="e">
        <f>LEFT(Registrations!#REF!,2)</f>
        <v>#REF!</v>
      </c>
      <c r="N121"/>
      <c r="O121"/>
      <c r="P121" s="38"/>
      <c r="Q121" s="38"/>
      <c r="R121"/>
      <c r="S121"/>
      <c r="T121"/>
      <c r="U121"/>
      <c r="V121"/>
      <c r="W121"/>
      <c r="X121"/>
      <c r="Y121"/>
      <c r="Z121"/>
      <c r="AA121"/>
      <c r="AB121"/>
      <c r="AC121"/>
      <c r="AD121"/>
      <c r="AE121"/>
      <c r="AF121"/>
      <c r="AG121"/>
      <c r="AH121"/>
      <c r="AI121"/>
    </row>
    <row r="122" spans="7:35" ht="30.6" customHeight="1" x14ac:dyDescent="0.25">
      <c r="G122" s="26">
        <v>0</v>
      </c>
      <c r="H122" s="26">
        <v>0</v>
      </c>
      <c r="I122" s="26" t="s">
        <v>1304</v>
      </c>
      <c r="J122" t="e">
        <f>LEFT(Registrations!#REF!,2)</f>
        <v>#REF!</v>
      </c>
      <c r="N122"/>
      <c r="P122" s="38"/>
      <c r="Q122" s="38"/>
      <c r="R122"/>
      <c r="S122"/>
      <c r="T122"/>
      <c r="U122"/>
      <c r="V122"/>
      <c r="W122"/>
      <c r="X122"/>
      <c r="Y122"/>
      <c r="Z122"/>
      <c r="AA122"/>
      <c r="AB122"/>
      <c r="AC122"/>
      <c r="AD122"/>
      <c r="AE122"/>
      <c r="AF122"/>
      <c r="AG122"/>
      <c r="AH122"/>
      <c r="AI122"/>
    </row>
    <row r="123" spans="7:35" ht="30.6" customHeight="1" x14ac:dyDescent="0.25">
      <c r="G123" s="26" t="s">
        <v>1350</v>
      </c>
      <c r="H123" s="26">
        <v>2487229296</v>
      </c>
      <c r="I123" s="26" t="s">
        <v>1304</v>
      </c>
      <c r="J123" t="e">
        <f>LEFT(Registrations!#REF!,2)</f>
        <v>#REF!</v>
      </c>
      <c r="N123"/>
      <c r="O123"/>
      <c r="P123" s="38"/>
      <c r="Q123" s="38"/>
      <c r="R123"/>
      <c r="S123"/>
      <c r="T123"/>
      <c r="U123"/>
      <c r="V123"/>
      <c r="W123"/>
      <c r="X123"/>
      <c r="Y123"/>
      <c r="Z123"/>
      <c r="AA123"/>
      <c r="AB123"/>
      <c r="AC123"/>
      <c r="AD123"/>
      <c r="AE123"/>
      <c r="AF123"/>
      <c r="AG123"/>
      <c r="AH123"/>
      <c r="AI123"/>
    </row>
    <row r="124" spans="7:35" ht="30.6" customHeight="1" x14ac:dyDescent="0.25">
      <c r="G124" s="26" t="s">
        <v>352</v>
      </c>
      <c r="H124" s="26" t="s">
        <v>1311</v>
      </c>
      <c r="I124" s="26" t="s">
        <v>1304</v>
      </c>
      <c r="J124" t="e">
        <f>LEFT(Registrations!#REF!,2)</f>
        <v>#REF!</v>
      </c>
      <c r="N124"/>
      <c r="O124"/>
      <c r="P124" s="38"/>
      <c r="Q124" s="38"/>
      <c r="R124"/>
      <c r="S124"/>
      <c r="T124"/>
      <c r="U124"/>
      <c r="V124"/>
      <c r="W124"/>
      <c r="X124"/>
      <c r="Y124"/>
      <c r="Z124"/>
      <c r="AA124"/>
      <c r="AB124"/>
      <c r="AC124"/>
      <c r="AD124"/>
      <c r="AE124"/>
      <c r="AF124"/>
      <c r="AG124"/>
      <c r="AH124"/>
      <c r="AI124"/>
    </row>
    <row r="125" spans="7:35" ht="30.6" customHeight="1" x14ac:dyDescent="0.25">
      <c r="G125" s="26"/>
      <c r="J125" t="e">
        <f>LEFT(Registrations!#REF!,2)</f>
        <v>#REF!</v>
      </c>
      <c r="O125"/>
      <c r="P125" s="38"/>
      <c r="Q125" s="38"/>
      <c r="R125"/>
      <c r="S125"/>
      <c r="T125"/>
      <c r="U125"/>
      <c r="V125"/>
      <c r="W125"/>
      <c r="X125"/>
      <c r="Y125"/>
      <c r="Z125"/>
      <c r="AA125"/>
      <c r="AB125"/>
      <c r="AC125"/>
      <c r="AD125"/>
      <c r="AE125"/>
      <c r="AF125"/>
      <c r="AG125"/>
      <c r="AH125"/>
      <c r="AI125"/>
    </row>
    <row r="126" spans="7:35" ht="30.6" customHeight="1" x14ac:dyDescent="0.25">
      <c r="G126" s="26" t="s">
        <v>901</v>
      </c>
      <c r="H126" s="26" t="s">
        <v>1321</v>
      </c>
      <c r="I126" s="26" t="s">
        <v>1304</v>
      </c>
      <c r="J126" t="e">
        <f>LEFT(Registrations!#REF!,2)</f>
        <v>#REF!</v>
      </c>
      <c r="N126"/>
      <c r="O126"/>
      <c r="P126" s="38"/>
      <c r="Q126" s="38"/>
      <c r="R126"/>
      <c r="S126"/>
      <c r="T126"/>
      <c r="U126"/>
      <c r="V126"/>
      <c r="W126"/>
      <c r="X126"/>
      <c r="Y126"/>
      <c r="Z126"/>
      <c r="AA126"/>
      <c r="AB126"/>
      <c r="AC126"/>
      <c r="AD126"/>
      <c r="AE126"/>
      <c r="AF126"/>
      <c r="AG126"/>
      <c r="AH126"/>
      <c r="AI126"/>
    </row>
    <row r="127" spans="7:35" ht="30.6" customHeight="1" x14ac:dyDescent="0.25">
      <c r="G127" s="32" t="s">
        <v>902</v>
      </c>
      <c r="H127" s="26">
        <v>2483186151</v>
      </c>
      <c r="I127" s="26" t="s">
        <v>1304</v>
      </c>
      <c r="J127" t="e">
        <f>LEFT(Registrations!#REF!,2)</f>
        <v>#REF!</v>
      </c>
      <c r="N127"/>
      <c r="O127"/>
      <c r="P127" s="38"/>
      <c r="Q127" s="38"/>
      <c r="R127"/>
      <c r="S127"/>
      <c r="T127"/>
      <c r="U127"/>
      <c r="V127"/>
      <c r="W127"/>
      <c r="X127"/>
      <c r="Y127"/>
      <c r="Z127"/>
      <c r="AA127"/>
      <c r="AB127"/>
      <c r="AC127"/>
      <c r="AD127"/>
      <c r="AE127"/>
      <c r="AF127"/>
      <c r="AG127"/>
      <c r="AH127"/>
      <c r="AI127"/>
    </row>
    <row r="128" spans="7:35" ht="30.6" customHeight="1" x14ac:dyDescent="0.25">
      <c r="G128" s="26" t="s">
        <v>1334</v>
      </c>
      <c r="H128" s="26">
        <v>2484267319</v>
      </c>
      <c r="I128" s="26" t="s">
        <v>1304</v>
      </c>
      <c r="J128" t="e">
        <f>LEFT(Registrations!#REF!,2)</f>
        <v>#REF!</v>
      </c>
      <c r="N128"/>
      <c r="O128"/>
      <c r="P128"/>
      <c r="Q128"/>
      <c r="AF128"/>
      <c r="AG128"/>
      <c r="AH128"/>
      <c r="AI128"/>
    </row>
    <row r="129" spans="7:35" ht="30.6" customHeight="1" x14ac:dyDescent="0.25">
      <c r="G129" s="26" t="s">
        <v>371</v>
      </c>
      <c r="H129" s="26" t="s">
        <v>1305</v>
      </c>
      <c r="I129" s="26" t="s">
        <v>1304</v>
      </c>
      <c r="J129" t="e">
        <f>LEFT(Registrations!#REF!,2)</f>
        <v>#REF!</v>
      </c>
      <c r="N129"/>
      <c r="O129"/>
      <c r="R129"/>
      <c r="S129"/>
      <c r="T129"/>
      <c r="U129"/>
      <c r="V129"/>
      <c r="W129"/>
      <c r="X129"/>
      <c r="Y129"/>
      <c r="Z129"/>
      <c r="AA129"/>
      <c r="AB129"/>
      <c r="AC129"/>
      <c r="AD129"/>
      <c r="AE129"/>
      <c r="AF129"/>
      <c r="AG129"/>
      <c r="AH129"/>
      <c r="AI129"/>
    </row>
    <row r="130" spans="7:35" ht="30.6" customHeight="1" x14ac:dyDescent="0.25">
      <c r="G130" s="32" t="s">
        <v>345</v>
      </c>
      <c r="H130" s="26" t="s">
        <v>1309</v>
      </c>
      <c r="I130" s="26" t="s">
        <v>1304</v>
      </c>
      <c r="J130" t="e">
        <f>LEFT(Registrations!#REF!,2)</f>
        <v>#REF!</v>
      </c>
      <c r="N130"/>
      <c r="O130"/>
      <c r="P130" s="38"/>
      <c r="Q130" s="38"/>
      <c r="R130"/>
      <c r="S130"/>
      <c r="T130"/>
      <c r="U130"/>
      <c r="V130"/>
      <c r="W130"/>
      <c r="X130"/>
      <c r="Y130"/>
      <c r="Z130"/>
      <c r="AA130"/>
      <c r="AB130"/>
      <c r="AC130"/>
      <c r="AD130"/>
      <c r="AE130"/>
      <c r="AF130"/>
      <c r="AG130"/>
      <c r="AH130"/>
      <c r="AI130"/>
    </row>
    <row r="131" spans="7:35" ht="30.6" customHeight="1" x14ac:dyDescent="0.25">
      <c r="G131" s="26"/>
      <c r="J131" t="e">
        <f>LEFT(Registrations!#REF!,2)</f>
        <v>#REF!</v>
      </c>
      <c r="N131"/>
      <c r="O131"/>
      <c r="P131" s="38"/>
      <c r="Q131" s="38"/>
      <c r="R131"/>
      <c r="S131"/>
      <c r="T131"/>
      <c r="U131"/>
      <c r="V131"/>
      <c r="W131"/>
      <c r="X131"/>
      <c r="Y131"/>
      <c r="Z131"/>
      <c r="AA131"/>
      <c r="AB131"/>
      <c r="AC131"/>
      <c r="AD131"/>
      <c r="AE131"/>
      <c r="AF131"/>
      <c r="AG131"/>
      <c r="AH131"/>
      <c r="AI131"/>
    </row>
    <row r="132" spans="7:35" ht="30.6" customHeight="1" x14ac:dyDescent="0.25">
      <c r="J132" t="e">
        <f>LEFT(Registrations!#REF!,2)</f>
        <v>#REF!</v>
      </c>
      <c r="N132"/>
      <c r="O132"/>
      <c r="P132" s="38"/>
      <c r="Q132" s="38"/>
      <c r="R132"/>
      <c r="S132"/>
      <c r="T132"/>
      <c r="U132"/>
      <c r="V132"/>
      <c r="W132"/>
      <c r="X132"/>
      <c r="Y132"/>
      <c r="Z132"/>
      <c r="AA132"/>
      <c r="AB132"/>
      <c r="AC132"/>
      <c r="AD132"/>
      <c r="AE132"/>
      <c r="AF132"/>
      <c r="AG132"/>
      <c r="AH132"/>
      <c r="AI132"/>
    </row>
    <row r="133" spans="7:35" ht="30.6" customHeight="1" x14ac:dyDescent="0.25">
      <c r="G133" s="48" t="s">
        <v>1338</v>
      </c>
      <c r="H133" s="26">
        <v>2486132227</v>
      </c>
      <c r="I133" s="26" t="s">
        <v>1304</v>
      </c>
      <c r="J133" t="e">
        <f>LEFT(Registrations!#REF!,2)</f>
        <v>#REF!</v>
      </c>
      <c r="N133"/>
      <c r="O133"/>
      <c r="P133" s="38"/>
      <c r="Q133" s="38"/>
      <c r="R133"/>
      <c r="S133"/>
      <c r="T133"/>
      <c r="U133"/>
      <c r="V133"/>
      <c r="W133"/>
      <c r="X133"/>
      <c r="Y133"/>
      <c r="Z133"/>
      <c r="AA133"/>
      <c r="AB133"/>
      <c r="AC133"/>
      <c r="AD133"/>
      <c r="AE133"/>
      <c r="AF133"/>
      <c r="AG133"/>
      <c r="AH133"/>
      <c r="AI133"/>
    </row>
    <row r="134" spans="7:35" ht="30.6" customHeight="1" x14ac:dyDescent="0.25">
      <c r="G134" s="26" t="s">
        <v>1323</v>
      </c>
      <c r="H134" s="26">
        <v>2488544146</v>
      </c>
      <c r="I134" s="26" t="s">
        <v>1304</v>
      </c>
      <c r="J134" t="e">
        <f>LEFT(Registrations!#REF!,2)</f>
        <v>#REF!</v>
      </c>
      <c r="N134"/>
      <c r="O134"/>
      <c r="P134" s="38"/>
      <c r="Q134" s="38"/>
      <c r="R134"/>
      <c r="S134"/>
      <c r="T134"/>
      <c r="U134"/>
      <c r="V134"/>
      <c r="W134"/>
      <c r="X134"/>
      <c r="Y134"/>
      <c r="Z134"/>
      <c r="AA134"/>
      <c r="AB134"/>
      <c r="AC134"/>
      <c r="AD134"/>
      <c r="AE134"/>
      <c r="AF134"/>
      <c r="AG134"/>
      <c r="AH134"/>
      <c r="AI134"/>
    </row>
    <row r="135" spans="7:35" ht="30.6" customHeight="1" x14ac:dyDescent="0.25">
      <c r="G135" s="26" t="s">
        <v>1323</v>
      </c>
      <c r="H135" s="26">
        <v>2485009005</v>
      </c>
      <c r="I135" s="26" t="s">
        <v>1304</v>
      </c>
      <c r="J135" t="e">
        <f>LEFT(Registrations!#REF!,2)</f>
        <v>#REF!</v>
      </c>
      <c r="N135"/>
      <c r="O135"/>
      <c r="P135" s="38"/>
      <c r="Q135" s="38"/>
      <c r="R135"/>
      <c r="S135"/>
      <c r="T135"/>
      <c r="U135"/>
      <c r="V135"/>
      <c r="W135"/>
      <c r="X135"/>
      <c r="Y135"/>
      <c r="Z135"/>
      <c r="AA135"/>
      <c r="AB135"/>
      <c r="AC135"/>
      <c r="AD135"/>
      <c r="AE135"/>
      <c r="AF135"/>
      <c r="AG135"/>
      <c r="AH135"/>
      <c r="AI135"/>
    </row>
    <row r="136" spans="7:35" ht="30.6" customHeight="1" x14ac:dyDescent="0.25">
      <c r="G136" s="26" t="s">
        <v>1333</v>
      </c>
      <c r="H136" s="26">
        <v>7346740044</v>
      </c>
      <c r="I136" s="26" t="s">
        <v>1304</v>
      </c>
      <c r="J136" t="e">
        <f>LEFT(Registrations!#REF!,2)</f>
        <v>#REF!</v>
      </c>
      <c r="N136"/>
      <c r="P136" s="38"/>
      <c r="Q136" s="38"/>
      <c r="R136"/>
      <c r="S136"/>
      <c r="T136"/>
      <c r="U136"/>
      <c r="V136"/>
      <c r="W136"/>
      <c r="X136"/>
      <c r="Y136"/>
      <c r="Z136"/>
      <c r="AA136"/>
      <c r="AB136"/>
      <c r="AC136"/>
      <c r="AD136"/>
      <c r="AE136"/>
      <c r="AF136"/>
      <c r="AG136"/>
      <c r="AH136"/>
      <c r="AI136"/>
    </row>
    <row r="137" spans="7:35" ht="30.6" customHeight="1" x14ac:dyDescent="0.25">
      <c r="G137" s="26" t="s">
        <v>1337</v>
      </c>
      <c r="H137" s="26">
        <v>2489740327</v>
      </c>
      <c r="I137" s="26" t="s">
        <v>1304</v>
      </c>
      <c r="J137" t="e">
        <f>LEFT(Registrations!#REF!,2)</f>
        <v>#REF!</v>
      </c>
      <c r="N137"/>
      <c r="O137"/>
      <c r="P137" s="38"/>
      <c r="Q137" s="38"/>
      <c r="R137"/>
      <c r="S137"/>
      <c r="T137"/>
      <c r="U137"/>
      <c r="V137"/>
      <c r="W137"/>
      <c r="X137"/>
      <c r="Y137"/>
      <c r="Z137"/>
      <c r="AA137"/>
      <c r="AB137"/>
      <c r="AC137"/>
      <c r="AD137"/>
      <c r="AE137"/>
      <c r="AF137"/>
      <c r="AG137"/>
      <c r="AH137"/>
      <c r="AI137"/>
    </row>
    <row r="138" spans="7:35" ht="30.6" customHeight="1" x14ac:dyDescent="0.25">
      <c r="G138" s="26" t="s">
        <v>922</v>
      </c>
      <c r="H138" s="26" t="s">
        <v>1331</v>
      </c>
      <c r="I138" s="26" t="s">
        <v>1304</v>
      </c>
      <c r="J138" t="e">
        <f>LEFT(Registrations!#REF!,2)</f>
        <v>#REF!</v>
      </c>
    </row>
    <row r="139" spans="7:35" ht="30.6" customHeight="1" x14ac:dyDescent="0.25">
      <c r="G139" s="26" t="s">
        <v>922</v>
      </c>
      <c r="H139" s="26" t="s">
        <v>1331</v>
      </c>
      <c r="I139" s="26" t="s">
        <v>1304</v>
      </c>
      <c r="J139" t="e">
        <f>LEFT(Registrations!#REF!,2)</f>
        <v>#REF!</v>
      </c>
      <c r="O139"/>
      <c r="P139" s="38"/>
      <c r="Q139" s="38"/>
      <c r="R139"/>
      <c r="S139"/>
      <c r="T139"/>
      <c r="U139"/>
      <c r="V139"/>
      <c r="W139"/>
      <c r="X139"/>
      <c r="Y139"/>
      <c r="Z139"/>
      <c r="AA139"/>
      <c r="AB139"/>
      <c r="AC139"/>
      <c r="AD139"/>
      <c r="AE139"/>
      <c r="AF139"/>
      <c r="AG139"/>
      <c r="AH139"/>
      <c r="AI139"/>
    </row>
    <row r="140" spans="7:35" ht="30.6" customHeight="1" x14ac:dyDescent="0.25">
      <c r="G140" s="26" t="s">
        <v>1356</v>
      </c>
      <c r="H140" s="26" t="s">
        <v>1355</v>
      </c>
      <c r="I140" s="26" t="s">
        <v>1304</v>
      </c>
      <c r="J140" t="e">
        <f>LEFT(Registrations!#REF!,2)</f>
        <v>#REF!</v>
      </c>
      <c r="N140"/>
      <c r="O140"/>
      <c r="P140" s="38"/>
      <c r="Q140" s="38"/>
      <c r="R140"/>
      <c r="S140"/>
      <c r="T140"/>
      <c r="U140"/>
      <c r="V140"/>
      <c r="W140"/>
      <c r="X140"/>
      <c r="Y140"/>
      <c r="Z140"/>
      <c r="AA140"/>
      <c r="AB140"/>
      <c r="AC140"/>
      <c r="AD140"/>
      <c r="AE140"/>
      <c r="AF140"/>
      <c r="AG140"/>
      <c r="AH140"/>
      <c r="AI140"/>
    </row>
    <row r="141" spans="7:35" ht="30.6" customHeight="1" x14ac:dyDescent="0.25">
      <c r="J141" t="e">
        <f>LEFT(Registrations!#REF!,2)</f>
        <v>#REF!</v>
      </c>
      <c r="N141"/>
      <c r="O141"/>
      <c r="P141"/>
      <c r="Q141"/>
      <c r="R141"/>
      <c r="S141"/>
      <c r="T141"/>
      <c r="U141"/>
      <c r="V141"/>
      <c r="W141"/>
      <c r="X141"/>
      <c r="Y141"/>
      <c r="Z141"/>
      <c r="AA141"/>
      <c r="AB141"/>
      <c r="AC141"/>
      <c r="AD141"/>
      <c r="AE141"/>
      <c r="AF141"/>
      <c r="AG141"/>
      <c r="AH141"/>
      <c r="AI141"/>
    </row>
    <row r="142" spans="7:35" ht="30.6" customHeight="1" x14ac:dyDescent="0.25">
      <c r="G142" s="63" t="s">
        <v>1344</v>
      </c>
      <c r="J142" t="e">
        <f>LEFT(Registrations!#REF!,2)</f>
        <v>#REF!</v>
      </c>
      <c r="N142"/>
      <c r="O142"/>
      <c r="P142" s="38"/>
      <c r="Q142" s="38"/>
      <c r="R142"/>
      <c r="S142"/>
      <c r="T142"/>
      <c r="U142"/>
      <c r="V142"/>
      <c r="W142"/>
      <c r="X142"/>
      <c r="Y142"/>
      <c r="Z142"/>
      <c r="AA142"/>
      <c r="AB142"/>
      <c r="AC142"/>
      <c r="AD142"/>
      <c r="AE142"/>
      <c r="AF142"/>
      <c r="AG142"/>
      <c r="AH142"/>
      <c r="AI142"/>
    </row>
    <row r="143" spans="7:35" ht="30.6" customHeight="1" x14ac:dyDescent="0.25">
      <c r="G143" s="26" t="s">
        <v>1325</v>
      </c>
      <c r="H143" s="26" t="s">
        <v>1324</v>
      </c>
      <c r="I143" s="26" t="s">
        <v>1304</v>
      </c>
      <c r="J143" t="e">
        <f>LEFT(Registrations!#REF!,2)</f>
        <v>#REF!</v>
      </c>
      <c r="N143"/>
      <c r="O143"/>
      <c r="P143" s="38"/>
      <c r="Q143" s="38"/>
      <c r="R143"/>
      <c r="S143"/>
      <c r="T143"/>
      <c r="U143"/>
      <c r="V143"/>
      <c r="W143"/>
      <c r="X143"/>
      <c r="Y143"/>
      <c r="Z143"/>
      <c r="AA143"/>
      <c r="AB143"/>
      <c r="AC143"/>
      <c r="AD143"/>
      <c r="AE143"/>
      <c r="AF143"/>
      <c r="AG143"/>
      <c r="AH143"/>
      <c r="AI143"/>
    </row>
    <row r="144" spans="7:35" ht="30.6" customHeight="1" x14ac:dyDescent="0.25">
      <c r="G144" s="26" t="s">
        <v>1312</v>
      </c>
      <c r="H144" s="26">
        <v>2484692636</v>
      </c>
      <c r="I144" s="26" t="s">
        <v>1304</v>
      </c>
      <c r="J144" t="e">
        <f>LEFT(Registrations!#REF!,2)</f>
        <v>#REF!</v>
      </c>
      <c r="N144"/>
      <c r="O144"/>
      <c r="P144" s="38"/>
      <c r="Q144" s="38"/>
      <c r="R144"/>
      <c r="S144"/>
      <c r="T144"/>
      <c r="U144"/>
      <c r="V144"/>
      <c r="W144"/>
      <c r="X144"/>
      <c r="Y144"/>
      <c r="Z144"/>
      <c r="AA144"/>
      <c r="AB144"/>
      <c r="AC144"/>
      <c r="AD144"/>
      <c r="AE144"/>
      <c r="AF144"/>
      <c r="AG144"/>
      <c r="AH144"/>
      <c r="AI144"/>
    </row>
    <row r="145" spans="1:35" ht="30.6" customHeight="1" x14ac:dyDescent="0.25">
      <c r="G145" s="26" t="s">
        <v>1320</v>
      </c>
      <c r="H145" s="26" t="s">
        <v>1319</v>
      </c>
      <c r="I145" s="26" t="s">
        <v>1304</v>
      </c>
      <c r="J145" t="e">
        <f>LEFT(Registrations!#REF!,2)</f>
        <v>#REF!</v>
      </c>
      <c r="N145"/>
      <c r="O145"/>
      <c r="P145" s="38"/>
      <c r="Q145" s="38"/>
      <c r="R145"/>
      <c r="S145"/>
      <c r="T145"/>
      <c r="U145"/>
      <c r="V145"/>
      <c r="W145"/>
      <c r="X145"/>
      <c r="Y145"/>
      <c r="Z145"/>
      <c r="AA145"/>
      <c r="AB145"/>
      <c r="AC145"/>
      <c r="AD145"/>
      <c r="AE145"/>
      <c r="AF145"/>
      <c r="AG145"/>
      <c r="AH145"/>
      <c r="AI145"/>
    </row>
    <row r="146" spans="1:35" ht="30.6" customHeight="1" x14ac:dyDescent="0.25">
      <c r="G146" s="26" t="s">
        <v>361</v>
      </c>
      <c r="H146" s="26">
        <v>2484899458</v>
      </c>
      <c r="I146" s="26" t="s">
        <v>1304</v>
      </c>
      <c r="J146" t="e">
        <f>LEFT(Registrations!#REF!,2)</f>
        <v>#REF!</v>
      </c>
      <c r="N146"/>
      <c r="O146"/>
      <c r="P146" s="38"/>
      <c r="Q146" s="38"/>
      <c r="R146"/>
      <c r="S146"/>
      <c r="T146"/>
      <c r="U146"/>
      <c r="V146"/>
      <c r="W146"/>
      <c r="X146"/>
      <c r="Y146"/>
      <c r="Z146"/>
      <c r="AA146"/>
      <c r="AB146"/>
      <c r="AC146"/>
      <c r="AD146"/>
      <c r="AE146"/>
      <c r="AF146"/>
      <c r="AG146"/>
      <c r="AH146"/>
      <c r="AI146"/>
    </row>
    <row r="147" spans="1:35" ht="30.6" customHeight="1" x14ac:dyDescent="0.25">
      <c r="G147" s="26" t="s">
        <v>896</v>
      </c>
      <c r="H147" s="26">
        <v>2487665507</v>
      </c>
      <c r="I147" s="26" t="s">
        <v>1304</v>
      </c>
      <c r="J147" t="e">
        <f>LEFT(Registrations!#REF!,2)</f>
        <v>#REF!</v>
      </c>
      <c r="N147"/>
      <c r="O147"/>
      <c r="P147" s="38"/>
      <c r="Q147" s="38"/>
      <c r="R147"/>
      <c r="S147"/>
      <c r="T147"/>
      <c r="U147"/>
      <c r="V147"/>
      <c r="W147"/>
      <c r="X147"/>
      <c r="Y147"/>
      <c r="Z147"/>
      <c r="AA147"/>
      <c r="AB147"/>
      <c r="AC147"/>
      <c r="AD147"/>
      <c r="AE147"/>
      <c r="AF147"/>
      <c r="AG147"/>
      <c r="AH147"/>
      <c r="AI147"/>
    </row>
    <row r="148" spans="1:35" ht="30.6" customHeight="1" x14ac:dyDescent="0.25">
      <c r="G148" s="26"/>
      <c r="J148" t="e">
        <f>LEFT(Registrations!#REF!,2)</f>
        <v>#REF!</v>
      </c>
      <c r="N148"/>
      <c r="O148"/>
      <c r="P148" s="38"/>
      <c r="Q148" s="38"/>
      <c r="R148"/>
      <c r="S148"/>
      <c r="T148"/>
      <c r="U148"/>
      <c r="V148"/>
      <c r="W148"/>
      <c r="X148"/>
      <c r="Y148"/>
      <c r="Z148"/>
      <c r="AA148"/>
      <c r="AB148"/>
      <c r="AC148"/>
      <c r="AD148"/>
      <c r="AE148"/>
      <c r="AF148"/>
      <c r="AG148"/>
      <c r="AH148"/>
      <c r="AI148"/>
    </row>
    <row r="149" spans="1:35" ht="30.6" customHeight="1" x14ac:dyDescent="0.25">
      <c r="G149" s="65" t="s">
        <v>1347</v>
      </c>
      <c r="H149" s="26" t="s">
        <v>1348</v>
      </c>
      <c r="J149" t="e">
        <f>LEFT(Registrations!#REF!,2)</f>
        <v>#REF!</v>
      </c>
      <c r="N149"/>
      <c r="O149"/>
      <c r="P149" s="38"/>
      <c r="Q149" s="38"/>
      <c r="R149"/>
      <c r="S149"/>
      <c r="T149"/>
      <c r="U149"/>
      <c r="V149"/>
      <c r="W149"/>
      <c r="X149"/>
      <c r="Y149"/>
      <c r="Z149"/>
      <c r="AA149"/>
      <c r="AB149"/>
      <c r="AC149"/>
      <c r="AD149"/>
      <c r="AE149"/>
      <c r="AF149"/>
      <c r="AG149"/>
      <c r="AH149"/>
      <c r="AI149"/>
    </row>
    <row r="150" spans="1:35" ht="30.6" customHeight="1" x14ac:dyDescent="0.25">
      <c r="G150" s="26" t="s">
        <v>1336</v>
      </c>
      <c r="H150" s="26" t="s">
        <v>1335</v>
      </c>
      <c r="I150" s="26" t="s">
        <v>1304</v>
      </c>
      <c r="J150" t="e">
        <f>LEFT(Registrations!#REF!,2)</f>
        <v>#REF!</v>
      </c>
      <c r="N150"/>
      <c r="O150"/>
      <c r="R150"/>
      <c r="S150"/>
      <c r="T150"/>
      <c r="U150"/>
      <c r="V150"/>
      <c r="W150"/>
      <c r="X150"/>
      <c r="Y150"/>
      <c r="Z150"/>
      <c r="AA150"/>
      <c r="AB150"/>
      <c r="AC150"/>
      <c r="AD150"/>
      <c r="AE150"/>
      <c r="AF150"/>
      <c r="AG150"/>
      <c r="AH150"/>
      <c r="AI150"/>
    </row>
    <row r="151" spans="1:35" ht="30.6" customHeight="1" x14ac:dyDescent="0.25">
      <c r="G151" s="48" t="s">
        <v>1322</v>
      </c>
      <c r="H151" s="26">
        <v>5172820756</v>
      </c>
      <c r="I151" s="26" t="s">
        <v>1304</v>
      </c>
      <c r="J151" t="e">
        <f>LEFT(Registrations!#REF!,2)</f>
        <v>#REF!</v>
      </c>
      <c r="N151"/>
      <c r="O151"/>
      <c r="P151" s="38"/>
      <c r="Q151" s="38"/>
      <c r="R151"/>
      <c r="S151"/>
      <c r="T151"/>
      <c r="U151"/>
      <c r="V151"/>
      <c r="W151"/>
      <c r="X151"/>
      <c r="Y151"/>
      <c r="Z151"/>
      <c r="AA151"/>
      <c r="AB151"/>
      <c r="AC151"/>
      <c r="AD151"/>
      <c r="AE151"/>
      <c r="AF151"/>
      <c r="AG151"/>
      <c r="AH151"/>
      <c r="AI151"/>
    </row>
    <row r="152" spans="1:35" ht="30.6" customHeight="1" x14ac:dyDescent="0.25">
      <c r="G152" s="26" t="s">
        <v>1326</v>
      </c>
      <c r="H152" s="26">
        <v>2484692708</v>
      </c>
      <c r="I152" s="26" t="s">
        <v>1304</v>
      </c>
      <c r="J152" t="e">
        <f>LEFT(Registrations!#REF!,2)</f>
        <v>#REF!</v>
      </c>
      <c r="N152"/>
      <c r="O152"/>
      <c r="R152"/>
      <c r="S152"/>
      <c r="T152"/>
      <c r="U152"/>
      <c r="V152"/>
      <c r="W152"/>
      <c r="X152"/>
      <c r="Y152"/>
      <c r="Z152"/>
      <c r="AA152"/>
      <c r="AB152"/>
      <c r="AC152"/>
      <c r="AD152"/>
      <c r="AE152"/>
      <c r="AF152"/>
      <c r="AG152"/>
      <c r="AH152"/>
      <c r="AI152"/>
    </row>
    <row r="153" spans="1:35" ht="30.6" customHeight="1" x14ac:dyDescent="0.25">
      <c r="G153" s="26"/>
      <c r="J153" t="e">
        <f>LEFT(Registrations!#REF!,2)</f>
        <v>#REF!</v>
      </c>
      <c r="N153"/>
      <c r="O153"/>
      <c r="R153"/>
      <c r="S153"/>
      <c r="T153"/>
      <c r="U153"/>
      <c r="V153"/>
      <c r="W153"/>
      <c r="X153"/>
      <c r="Y153"/>
      <c r="Z153"/>
      <c r="AA153"/>
      <c r="AB153"/>
      <c r="AC153"/>
      <c r="AD153"/>
      <c r="AE153"/>
      <c r="AF153"/>
      <c r="AG153"/>
      <c r="AH153"/>
      <c r="AI153"/>
    </row>
    <row r="154" spans="1:35" ht="30.6" customHeight="1" x14ac:dyDescent="0.25">
      <c r="G154" s="26"/>
      <c r="J154" t="e">
        <f>LEFT(Registrations!#REF!,2)</f>
        <v>#REF!</v>
      </c>
      <c r="N154"/>
      <c r="O154"/>
      <c r="P154" s="38"/>
      <c r="Q154" s="38"/>
      <c r="R154"/>
      <c r="S154"/>
      <c r="T154"/>
      <c r="U154"/>
      <c r="V154"/>
      <c r="W154"/>
      <c r="X154"/>
      <c r="Y154"/>
      <c r="Z154"/>
      <c r="AA154"/>
      <c r="AB154"/>
      <c r="AC154"/>
      <c r="AD154"/>
      <c r="AE154"/>
      <c r="AF154"/>
      <c r="AG154"/>
      <c r="AH154"/>
      <c r="AI154"/>
    </row>
    <row r="155" spans="1:35" ht="30.6" customHeight="1" x14ac:dyDescent="0.25">
      <c r="G155" s="26" t="s">
        <v>1341</v>
      </c>
      <c r="H155" s="26">
        <v>2487633074</v>
      </c>
      <c r="I155" s="26" t="s">
        <v>1304</v>
      </c>
      <c r="J155" t="e">
        <f>LEFT(Registrations!#REF!,2)</f>
        <v>#REF!</v>
      </c>
      <c r="N155"/>
      <c r="O155"/>
      <c r="P155" s="38"/>
      <c r="Q155" s="38"/>
      <c r="R155"/>
      <c r="S155"/>
      <c r="T155"/>
      <c r="U155"/>
      <c r="V155"/>
      <c r="W155"/>
      <c r="X155"/>
      <c r="Y155"/>
      <c r="Z155"/>
      <c r="AA155"/>
      <c r="AB155"/>
      <c r="AC155"/>
      <c r="AD155"/>
      <c r="AE155"/>
      <c r="AF155"/>
      <c r="AG155"/>
      <c r="AH155"/>
      <c r="AI155"/>
    </row>
    <row r="156" spans="1:35" ht="30.6" customHeight="1" x14ac:dyDescent="0.25">
      <c r="G156" s="26" t="s">
        <v>1340</v>
      </c>
      <c r="H156" s="26" t="s">
        <v>1339</v>
      </c>
      <c r="I156" s="26" t="s">
        <v>1304</v>
      </c>
      <c r="J156" t="e">
        <f>LEFT(Registrations!#REF!,2)</f>
        <v>#REF!</v>
      </c>
      <c r="N156"/>
      <c r="O156"/>
      <c r="P156" s="38"/>
      <c r="Q156" s="38"/>
      <c r="R156"/>
      <c r="S156"/>
      <c r="T156"/>
      <c r="U156"/>
      <c r="V156"/>
      <c r="W156"/>
      <c r="X156"/>
      <c r="Y156"/>
      <c r="Z156"/>
      <c r="AA156"/>
      <c r="AB156"/>
      <c r="AC156"/>
      <c r="AD156"/>
      <c r="AE156"/>
      <c r="AF156"/>
      <c r="AG156"/>
      <c r="AH156"/>
      <c r="AI156"/>
    </row>
    <row r="157" spans="1:35" ht="30.6" customHeight="1" x14ac:dyDescent="0.25">
      <c r="G157" s="26" t="s">
        <v>1328</v>
      </c>
      <c r="H157" s="26" t="s">
        <v>1327</v>
      </c>
      <c r="I157" s="26" t="s">
        <v>1304</v>
      </c>
      <c r="J157" t="e">
        <f>LEFT(Registrations!#REF!,2)</f>
        <v>#REF!</v>
      </c>
      <c r="N157"/>
      <c r="O157"/>
      <c r="P157" s="38"/>
      <c r="Q157" s="38"/>
      <c r="R157"/>
      <c r="S157"/>
      <c r="T157"/>
      <c r="U157"/>
      <c r="V157"/>
      <c r="W157"/>
      <c r="X157"/>
      <c r="Y157"/>
      <c r="Z157"/>
      <c r="AA157"/>
      <c r="AB157"/>
      <c r="AC157"/>
      <c r="AD157"/>
      <c r="AE157"/>
      <c r="AF157"/>
      <c r="AG157"/>
      <c r="AH157"/>
      <c r="AI157"/>
    </row>
    <row r="158" spans="1:35" ht="30.6" customHeight="1" x14ac:dyDescent="0.25">
      <c r="G158" s="26" t="s">
        <v>1316</v>
      </c>
      <c r="H158" s="26" t="s">
        <v>1315</v>
      </c>
      <c r="I158" s="26" t="s">
        <v>1304</v>
      </c>
      <c r="J158" t="e">
        <f>LEFT(Registrations!#REF!,2)</f>
        <v>#REF!</v>
      </c>
      <c r="N158"/>
      <c r="O158"/>
      <c r="P158" s="38"/>
      <c r="Q158" s="38"/>
      <c r="R158"/>
      <c r="S158"/>
      <c r="T158"/>
      <c r="U158"/>
      <c r="V158"/>
      <c r="W158"/>
      <c r="X158"/>
      <c r="Y158"/>
      <c r="Z158"/>
      <c r="AA158"/>
      <c r="AB158"/>
      <c r="AC158"/>
      <c r="AD158"/>
      <c r="AE158"/>
      <c r="AF158"/>
      <c r="AG158"/>
      <c r="AH158"/>
      <c r="AI158"/>
    </row>
    <row r="159" spans="1:35" ht="30.6" customHeight="1" x14ac:dyDescent="0.25">
      <c r="A159" s="34"/>
      <c r="E159" s="26"/>
      <c r="F159" s="45"/>
      <c r="G159" s="26"/>
      <c r="J159" t="str">
        <f t="shared" ref="J159:J162" si="0">LEFT(F159,2)</f>
        <v/>
      </c>
      <c r="N159"/>
      <c r="O159"/>
      <c r="P159" s="38"/>
      <c r="Q159" s="38"/>
      <c r="R159"/>
      <c r="S159"/>
      <c r="T159"/>
      <c r="U159"/>
      <c r="V159"/>
      <c r="W159"/>
      <c r="X159"/>
      <c r="Y159"/>
      <c r="Z159"/>
      <c r="AA159"/>
      <c r="AB159"/>
      <c r="AC159"/>
      <c r="AD159"/>
      <c r="AE159"/>
      <c r="AF159"/>
      <c r="AG159"/>
      <c r="AH159"/>
      <c r="AI159"/>
    </row>
    <row r="160" spans="1:35" ht="30.6" customHeight="1" x14ac:dyDescent="0.25">
      <c r="A160" s="34"/>
      <c r="C160" s="33"/>
      <c r="E160" s="26"/>
      <c r="F160" s="45"/>
      <c r="G160" s="26"/>
      <c r="J160" t="str">
        <f t="shared" si="0"/>
        <v/>
      </c>
      <c r="N160"/>
      <c r="O160"/>
      <c r="P160" s="38"/>
      <c r="Q160" s="38"/>
      <c r="R160"/>
      <c r="S160"/>
      <c r="T160"/>
      <c r="U160"/>
      <c r="V160"/>
      <c r="W160"/>
      <c r="X160"/>
      <c r="Y160"/>
      <c r="Z160"/>
      <c r="AA160"/>
      <c r="AB160"/>
      <c r="AC160"/>
      <c r="AD160"/>
      <c r="AE160"/>
      <c r="AF160"/>
      <c r="AG160"/>
      <c r="AH160"/>
      <c r="AI160"/>
    </row>
    <row r="161" spans="1:35" ht="30.6" customHeight="1" x14ac:dyDescent="0.25">
      <c r="A161" s="34"/>
      <c r="E161" s="26"/>
      <c r="F161" s="45"/>
      <c r="G161" s="26"/>
      <c r="J161" t="str">
        <f t="shared" si="0"/>
        <v/>
      </c>
      <c r="N161"/>
      <c r="O161"/>
      <c r="P161"/>
      <c r="Q161"/>
      <c r="R161"/>
      <c r="S161"/>
      <c r="T161"/>
      <c r="U161"/>
      <c r="V161"/>
      <c r="W161"/>
      <c r="X161"/>
      <c r="Y161"/>
      <c r="Z161"/>
      <c r="AA161"/>
      <c r="AB161"/>
      <c r="AC161"/>
      <c r="AD161"/>
      <c r="AE161"/>
      <c r="AF161"/>
      <c r="AG161"/>
      <c r="AH161"/>
      <c r="AI161"/>
    </row>
    <row r="162" spans="1:35" ht="30.6" customHeight="1" x14ac:dyDescent="0.25">
      <c r="A162" s="34" t="s">
        <v>1349</v>
      </c>
      <c r="B162" s="39"/>
      <c r="E162" s="26"/>
      <c r="F162" s="45"/>
      <c r="G162" s="26"/>
      <c r="J162" t="str">
        <f t="shared" si="0"/>
        <v/>
      </c>
      <c r="N162"/>
    </row>
    <row r="163" spans="1:35" ht="28.2" customHeight="1" thickBot="1" x14ac:dyDescent="0.3">
      <c r="A163" s="41" t="s">
        <v>91</v>
      </c>
      <c r="B163" s="66" t="s">
        <v>1261</v>
      </c>
      <c r="C163" s="42" t="s">
        <v>1346</v>
      </c>
      <c r="D163" s="46" t="s">
        <v>1342</v>
      </c>
      <c r="E163" s="47">
        <f>VLOOKUP(A163,Contacts!$A$1:$F$103,3,1)</f>
        <v>0</v>
      </c>
      <c r="F163" s="60" t="s">
        <v>1343</v>
      </c>
      <c r="G163" s="32" t="s">
        <v>1303</v>
      </c>
      <c r="H163" s="26">
        <v>2484440584</v>
      </c>
      <c r="I163" s="26" t="s">
        <v>1304</v>
      </c>
      <c r="N163"/>
      <c r="O163"/>
      <c r="P163" s="38"/>
      <c r="Q163" s="38"/>
      <c r="R163"/>
      <c r="S163"/>
      <c r="T163"/>
      <c r="U163"/>
      <c r="V163"/>
      <c r="W163"/>
      <c r="X163"/>
      <c r="Y163"/>
      <c r="Z163"/>
      <c r="AA163"/>
      <c r="AB163"/>
      <c r="AC163"/>
      <c r="AD163"/>
      <c r="AE163"/>
      <c r="AF163"/>
      <c r="AG163"/>
      <c r="AH163"/>
      <c r="AI163"/>
    </row>
    <row r="164" spans="1:35" ht="28.95" customHeight="1" x14ac:dyDescent="0.25">
      <c r="A164" s="43"/>
      <c r="E164" s="26"/>
      <c r="F164" s="45"/>
      <c r="G164" s="26"/>
      <c r="N164"/>
      <c r="O164"/>
      <c r="P164" s="38"/>
      <c r="Q164" s="38"/>
      <c r="R164"/>
      <c r="S164"/>
      <c r="T164"/>
      <c r="U164"/>
      <c r="V164"/>
      <c r="W164"/>
      <c r="X164"/>
      <c r="Y164"/>
      <c r="Z164"/>
      <c r="AA164"/>
      <c r="AB164"/>
      <c r="AC164"/>
      <c r="AD164"/>
      <c r="AE164"/>
      <c r="AF164"/>
      <c r="AG164"/>
      <c r="AH164"/>
      <c r="AI164"/>
    </row>
    <row r="165" spans="1:35" ht="28.95" customHeight="1" x14ac:dyDescent="0.25">
      <c r="A165" s="43"/>
      <c r="E165" s="26"/>
      <c r="F165" s="45"/>
      <c r="G165" s="26"/>
      <c r="N165"/>
      <c r="O165"/>
      <c r="P165" s="38"/>
      <c r="Q165" s="38"/>
      <c r="R165"/>
      <c r="S165"/>
      <c r="T165"/>
      <c r="U165"/>
      <c r="V165"/>
      <c r="W165"/>
      <c r="X165"/>
      <c r="Y165"/>
      <c r="Z165"/>
      <c r="AA165"/>
      <c r="AB165"/>
      <c r="AC165"/>
      <c r="AD165"/>
      <c r="AE165"/>
      <c r="AF165"/>
      <c r="AG165"/>
      <c r="AH165"/>
      <c r="AI165"/>
    </row>
    <row r="166" spans="1:35" ht="28.95" customHeight="1" x14ac:dyDescent="0.25">
      <c r="A166" s="34"/>
      <c r="D166" s="36"/>
      <c r="F166" s="44"/>
      <c r="N166"/>
      <c r="P166"/>
      <c r="Q166"/>
    </row>
    <row r="167" spans="1:35" ht="28.95" customHeight="1" x14ac:dyDescent="0.25">
      <c r="A167" s="43"/>
      <c r="D167" s="36"/>
      <c r="F167" s="45"/>
      <c r="G167" s="26"/>
      <c r="N167"/>
      <c r="O167"/>
      <c r="P167" s="38"/>
      <c r="Q167" s="38"/>
      <c r="R167"/>
      <c r="S167"/>
      <c r="T167"/>
      <c r="U167"/>
      <c r="V167"/>
      <c r="W167"/>
      <c r="X167"/>
      <c r="Y167"/>
      <c r="Z167"/>
      <c r="AA167"/>
      <c r="AB167"/>
      <c r="AC167"/>
      <c r="AD167"/>
      <c r="AE167"/>
    </row>
    <row r="168" spans="1:35" ht="28.95" customHeight="1" x14ac:dyDescent="0.25">
      <c r="A168" s="43"/>
      <c r="D168" s="36"/>
      <c r="E168" s="26"/>
      <c r="F168" s="45"/>
      <c r="G168" s="26"/>
      <c r="N168"/>
      <c r="O168"/>
      <c r="P168" s="38"/>
      <c r="Q168" s="38"/>
      <c r="R168"/>
      <c r="S168"/>
      <c r="T168"/>
      <c r="U168"/>
      <c r="V168"/>
      <c r="W168"/>
      <c r="X168"/>
      <c r="Y168"/>
      <c r="Z168"/>
      <c r="AA168"/>
      <c r="AB168"/>
      <c r="AC168"/>
      <c r="AD168"/>
      <c r="AE168"/>
    </row>
    <row r="169" spans="1:35" ht="28.95" customHeight="1" x14ac:dyDescent="0.25">
      <c r="A169" s="43"/>
      <c r="D169" s="36"/>
      <c r="E169" s="26"/>
      <c r="F169" s="45"/>
      <c r="G169" s="26"/>
      <c r="O169"/>
      <c r="P169"/>
      <c r="Q169"/>
      <c r="R169"/>
      <c r="S169"/>
      <c r="T169"/>
      <c r="U169"/>
      <c r="V169"/>
      <c r="W169"/>
      <c r="X169"/>
      <c r="Y169"/>
      <c r="Z169"/>
      <c r="AA169"/>
      <c r="AB169"/>
      <c r="AC169"/>
      <c r="AD169"/>
      <c r="AE169"/>
    </row>
    <row r="170" spans="1:35" ht="28.95" customHeight="1" x14ac:dyDescent="0.25">
      <c r="A170" s="34"/>
      <c r="E170" s="26"/>
      <c r="F170" s="45"/>
      <c r="G170" s="26"/>
      <c r="N170"/>
    </row>
    <row r="171" spans="1:35" ht="28.95" customHeight="1" x14ac:dyDescent="0.25">
      <c r="A171" s="43"/>
      <c r="D171" s="36"/>
      <c r="E171" s="26"/>
      <c r="F171" s="45"/>
      <c r="G171" s="26"/>
      <c r="N171"/>
    </row>
    <row r="172" spans="1:35" ht="28.95" customHeight="1" x14ac:dyDescent="0.25">
      <c r="A172" s="34"/>
      <c r="E172" s="26"/>
      <c r="F172" s="45"/>
      <c r="G172" s="26"/>
      <c r="N172"/>
    </row>
    <row r="173" spans="1:35" ht="28.95" customHeight="1" x14ac:dyDescent="0.25">
      <c r="A173" s="34"/>
      <c r="E173" s="26"/>
      <c r="F173" s="45"/>
      <c r="G173" s="26"/>
    </row>
    <row r="174" spans="1:35" ht="28.95" customHeight="1" thickBot="1" x14ac:dyDescent="0.3">
      <c r="A174" s="41"/>
      <c r="B174" s="42"/>
      <c r="C174" s="42"/>
      <c r="D174" s="46"/>
      <c r="E174" s="47"/>
      <c r="F174" s="60"/>
      <c r="G174" s="26"/>
    </row>
    <row r="175" spans="1:35" ht="30.6" customHeight="1" x14ac:dyDescent="0.25"/>
    <row r="176" spans="1:35" ht="30.6" customHeight="1" x14ac:dyDescent="0.25">
      <c r="A176" s="39"/>
      <c r="B176" s="26"/>
      <c r="C176" s="26"/>
      <c r="D176" s="61"/>
    </row>
    <row r="177" spans="1:4" ht="30.6" customHeight="1" x14ac:dyDescent="0.25">
      <c r="A177" s="39"/>
      <c r="B177" s="26"/>
      <c r="C177" s="26"/>
      <c r="D177" s="61"/>
    </row>
    <row r="178" spans="1:4" ht="30.6" customHeight="1" x14ac:dyDescent="0.25">
      <c r="A178" s="39"/>
      <c r="B178" s="26"/>
      <c r="C178" s="26"/>
      <c r="D178" s="61"/>
    </row>
    <row r="179" spans="1:4" ht="30.6" customHeight="1" x14ac:dyDescent="0.25">
      <c r="A179" s="39"/>
      <c r="B179" s="26"/>
      <c r="C179" s="26"/>
      <c r="D179" s="61"/>
    </row>
    <row r="180" spans="1:4" ht="30.6" customHeight="1" x14ac:dyDescent="0.25">
      <c r="A180" s="39"/>
      <c r="B180" s="26"/>
      <c r="C180" s="26"/>
      <c r="D180" s="61"/>
    </row>
    <row r="181" spans="1:4" ht="30.6" customHeight="1" x14ac:dyDescent="0.25">
      <c r="A181" s="39"/>
      <c r="B181" s="26"/>
      <c r="C181" s="26"/>
      <c r="D181" s="61"/>
    </row>
    <row r="186" spans="1:4" ht="13.5" customHeight="1" x14ac:dyDescent="0.25">
      <c r="A186" s="62"/>
    </row>
    <row r="187" spans="1:4" ht="13.5" customHeight="1" x14ac:dyDescent="0.25">
      <c r="A187" s="49"/>
    </row>
    <row r="188" spans="1:4" ht="13.5" customHeight="1" x14ac:dyDescent="0.25">
      <c r="A188" s="62"/>
    </row>
    <row r="189" spans="1:4" ht="13.5" customHeight="1" x14ac:dyDescent="0.25">
      <c r="A189" s="49"/>
    </row>
    <row r="190" spans="1:4" ht="13.5" customHeight="1" x14ac:dyDescent="0.25">
      <c r="A190" s="49"/>
    </row>
    <row r="191" spans="1:4" ht="13.5" customHeight="1" x14ac:dyDescent="0.25">
      <c r="A191" s="49"/>
    </row>
    <row r="192" spans="1:4" ht="13.5" customHeight="1" x14ac:dyDescent="0.25">
      <c r="A192" s="49"/>
    </row>
    <row r="193" spans="1:35" ht="13.5" customHeight="1" x14ac:dyDescent="0.25">
      <c r="A193" s="49"/>
    </row>
    <row r="194" spans="1:35" ht="13.5" customHeight="1" x14ac:dyDescent="0.25">
      <c r="A194" s="49"/>
    </row>
    <row r="195" spans="1:35" ht="13.5" customHeight="1" x14ac:dyDescent="0.25">
      <c r="A195" s="49"/>
    </row>
    <row r="196" spans="1:35" ht="13.5" customHeight="1" x14ac:dyDescent="0.25">
      <c r="A196" s="49"/>
    </row>
    <row r="197" spans="1:35" ht="28.2" customHeight="1" x14ac:dyDescent="0.25">
      <c r="A197" s="49"/>
      <c r="F197" s="35"/>
      <c r="G197" s="35"/>
      <c r="N197"/>
      <c r="P197" s="38"/>
      <c r="Q197" s="38"/>
    </row>
    <row r="198" spans="1:35" ht="28.2" customHeight="1" x14ac:dyDescent="0.25">
      <c r="A198" s="49"/>
      <c r="E198" s="26"/>
      <c r="F198" s="26"/>
      <c r="G198" s="26"/>
      <c r="N198"/>
      <c r="O198"/>
      <c r="P198" s="38"/>
      <c r="Q198" s="38"/>
      <c r="R198"/>
      <c r="S198"/>
      <c r="T198"/>
      <c r="U198"/>
      <c r="V198"/>
      <c r="W198"/>
      <c r="X198"/>
      <c r="Y198"/>
      <c r="Z198"/>
      <c r="AA198"/>
      <c r="AB198"/>
      <c r="AC198"/>
      <c r="AD198"/>
      <c r="AE198"/>
      <c r="AF198"/>
      <c r="AG198"/>
      <c r="AH198"/>
      <c r="AI198"/>
    </row>
    <row r="199" spans="1:35" ht="30.6" customHeight="1" x14ac:dyDescent="0.25">
      <c r="A199" s="49"/>
      <c r="E199" s="26"/>
      <c r="F199" s="26"/>
      <c r="G199" s="26"/>
      <c r="N199"/>
      <c r="O199"/>
      <c r="P199" s="38"/>
      <c r="Q199" s="38"/>
      <c r="R199"/>
      <c r="S199"/>
      <c r="T199"/>
      <c r="U199"/>
      <c r="V199"/>
      <c r="W199"/>
      <c r="X199"/>
      <c r="Y199"/>
      <c r="Z199"/>
      <c r="AA199"/>
      <c r="AB199"/>
      <c r="AC199"/>
      <c r="AD199"/>
      <c r="AE199"/>
      <c r="AF199"/>
      <c r="AG199"/>
      <c r="AH199"/>
      <c r="AI199"/>
    </row>
    <row r="200" spans="1:35" ht="13.5" customHeight="1" x14ac:dyDescent="0.25">
      <c r="A200" s="49"/>
    </row>
    <row r="201" spans="1:35" ht="13.5" customHeight="1" x14ac:dyDescent="0.25">
      <c r="D201" s="36"/>
    </row>
    <row r="203" spans="1:35" ht="13.5" customHeight="1" x14ac:dyDescent="0.25">
      <c r="A203" s="39"/>
    </row>
    <row r="204" spans="1:35" ht="28.2" customHeight="1" x14ac:dyDescent="0.25">
      <c r="A204" s="34"/>
      <c r="D204" s="36"/>
      <c r="E204" s="26"/>
      <c r="F204" s="45"/>
      <c r="G204" s="26"/>
      <c r="N204"/>
      <c r="O204"/>
      <c r="P204" s="38"/>
      <c r="Q204" s="38"/>
      <c r="R204"/>
      <c r="S204"/>
      <c r="T204"/>
      <c r="U204"/>
      <c r="V204"/>
      <c r="W204"/>
      <c r="X204"/>
      <c r="Y204"/>
      <c r="Z204"/>
      <c r="AA204"/>
      <c r="AB204"/>
      <c r="AC204"/>
      <c r="AD204"/>
      <c r="AE204"/>
      <c r="AF204"/>
      <c r="AG204"/>
      <c r="AH204"/>
      <c r="AI204"/>
    </row>
    <row r="205" spans="1:35" ht="30.6" customHeight="1" x14ac:dyDescent="0.25">
      <c r="A205" s="34"/>
      <c r="E205" s="26"/>
      <c r="F205" s="45"/>
      <c r="G205" s="26"/>
      <c r="N205"/>
      <c r="O205"/>
      <c r="P205" s="38"/>
      <c r="Q205" s="38"/>
      <c r="R205"/>
      <c r="S205"/>
      <c r="T205"/>
      <c r="U205"/>
      <c r="V205"/>
      <c r="W205"/>
      <c r="X205"/>
      <c r="Y205"/>
      <c r="Z205"/>
      <c r="AA205"/>
      <c r="AB205"/>
      <c r="AC205"/>
      <c r="AD205"/>
      <c r="AE205"/>
      <c r="AF205"/>
      <c r="AG205"/>
      <c r="AH205"/>
      <c r="AI205"/>
    </row>
    <row r="245" spans="14:35" ht="13.5" customHeight="1" x14ac:dyDescent="0.25">
      <c r="N245"/>
      <c r="O245"/>
      <c r="P245"/>
      <c r="Q245"/>
      <c r="R245"/>
      <c r="S245"/>
      <c r="T245"/>
      <c r="U245"/>
      <c r="V245"/>
      <c r="W245"/>
      <c r="X245"/>
      <c r="Y245"/>
      <c r="Z245"/>
      <c r="AA245"/>
      <c r="AB245"/>
      <c r="AC245"/>
      <c r="AD245"/>
      <c r="AE245"/>
      <c r="AF245"/>
      <c r="AG245"/>
      <c r="AH245"/>
      <c r="AI245"/>
    </row>
    <row r="246" spans="14:35" ht="13.5" customHeight="1" x14ac:dyDescent="0.25">
      <c r="N246"/>
      <c r="O246"/>
      <c r="P246"/>
      <c r="Q246"/>
      <c r="R246"/>
      <c r="S246"/>
      <c r="T246"/>
      <c r="U246"/>
      <c r="V246"/>
      <c r="W246"/>
      <c r="X246"/>
      <c r="Y246"/>
      <c r="Z246"/>
      <c r="AA246"/>
      <c r="AB246"/>
      <c r="AC246"/>
      <c r="AD246"/>
      <c r="AE246"/>
      <c r="AF246"/>
      <c r="AG246"/>
      <c r="AH246"/>
      <c r="AI246"/>
    </row>
    <row r="247" spans="14:35" ht="13.5" customHeight="1" x14ac:dyDescent="0.25">
      <c r="N247"/>
      <c r="O247"/>
      <c r="P247"/>
      <c r="Q247"/>
      <c r="R247"/>
      <c r="S247"/>
      <c r="T247"/>
      <c r="U247"/>
      <c r="V247"/>
      <c r="W247"/>
      <c r="X247"/>
      <c r="Y247"/>
      <c r="Z247"/>
      <c r="AA247"/>
      <c r="AB247"/>
      <c r="AC247"/>
      <c r="AD247"/>
      <c r="AE247"/>
      <c r="AF247"/>
      <c r="AG247"/>
      <c r="AH247"/>
      <c r="AI247"/>
    </row>
    <row r="248" spans="14:35" ht="13.5" customHeight="1" x14ac:dyDescent="0.25">
      <c r="N248"/>
      <c r="O248"/>
      <c r="P248"/>
      <c r="Q248"/>
      <c r="R248"/>
      <c r="S248"/>
      <c r="T248"/>
      <c r="U248"/>
      <c r="V248"/>
      <c r="W248"/>
      <c r="X248"/>
      <c r="Y248"/>
      <c r="Z248"/>
      <c r="AA248"/>
      <c r="AB248"/>
      <c r="AC248"/>
      <c r="AD248"/>
      <c r="AE248"/>
      <c r="AF248"/>
      <c r="AG248"/>
      <c r="AH248"/>
      <c r="AI248"/>
    </row>
    <row r="249" spans="14:35" ht="13.5" customHeight="1" x14ac:dyDescent="0.25">
      <c r="N249"/>
      <c r="O249"/>
      <c r="P249"/>
      <c r="Q249"/>
      <c r="R249"/>
      <c r="S249"/>
      <c r="T249"/>
      <c r="U249"/>
      <c r="V249"/>
      <c r="W249"/>
      <c r="X249"/>
      <c r="Y249"/>
      <c r="Z249"/>
      <c r="AA249"/>
      <c r="AB249"/>
      <c r="AC249"/>
      <c r="AD249"/>
      <c r="AE249"/>
      <c r="AF249"/>
      <c r="AG249"/>
      <c r="AH249"/>
      <c r="AI249"/>
    </row>
    <row r="250" spans="14:35" ht="13.5" customHeight="1" x14ac:dyDescent="0.25">
      <c r="N250"/>
      <c r="O250"/>
      <c r="P250"/>
      <c r="Q250"/>
      <c r="R250"/>
      <c r="S250"/>
      <c r="T250"/>
      <c r="U250"/>
      <c r="V250"/>
      <c r="W250"/>
      <c r="X250"/>
      <c r="Y250"/>
      <c r="Z250"/>
      <c r="AA250"/>
      <c r="AB250"/>
      <c r="AC250"/>
      <c r="AD250"/>
      <c r="AE250"/>
      <c r="AF250"/>
      <c r="AG250"/>
      <c r="AH250"/>
      <c r="AI250"/>
    </row>
    <row r="251" spans="14:35" ht="13.5" customHeight="1" x14ac:dyDescent="0.25">
      <c r="N251"/>
      <c r="O251"/>
      <c r="P251"/>
      <c r="Q251"/>
      <c r="R251"/>
      <c r="S251"/>
      <c r="T251"/>
      <c r="U251"/>
      <c r="V251"/>
      <c r="W251"/>
      <c r="X251"/>
      <c r="Y251"/>
      <c r="Z251"/>
      <c r="AA251"/>
      <c r="AB251"/>
      <c r="AC251"/>
      <c r="AD251"/>
      <c r="AE251"/>
      <c r="AF251"/>
      <c r="AG251"/>
      <c r="AH251"/>
      <c r="AI251"/>
    </row>
    <row r="252" spans="14:35" ht="13.5" customHeight="1" x14ac:dyDescent="0.25">
      <c r="N252"/>
      <c r="O252"/>
      <c r="P252"/>
      <c r="Q252"/>
      <c r="R252"/>
      <c r="S252"/>
      <c r="T252"/>
      <c r="U252"/>
      <c r="V252"/>
      <c r="W252"/>
      <c r="X252"/>
      <c r="Y252"/>
      <c r="Z252"/>
      <c r="AA252"/>
      <c r="AB252"/>
      <c r="AC252"/>
      <c r="AD252"/>
      <c r="AE252"/>
      <c r="AF252"/>
      <c r="AG252"/>
      <c r="AH252"/>
      <c r="AI252"/>
    </row>
    <row r="253" spans="14:35" ht="13.5" customHeight="1" x14ac:dyDescent="0.25">
      <c r="N253"/>
      <c r="O253"/>
      <c r="P253"/>
      <c r="Q253"/>
      <c r="R253"/>
      <c r="S253"/>
      <c r="T253"/>
      <c r="U253"/>
      <c r="V253"/>
      <c r="W253"/>
      <c r="X253"/>
      <c r="Y253"/>
      <c r="Z253"/>
      <c r="AA253"/>
      <c r="AB253"/>
      <c r="AC253"/>
      <c r="AD253"/>
      <c r="AE253"/>
      <c r="AF253"/>
      <c r="AG253"/>
      <c r="AH253"/>
      <c r="AI253"/>
    </row>
    <row r="254" spans="14:35" ht="13.5" customHeight="1" x14ac:dyDescent="0.25">
      <c r="N254"/>
      <c r="O254"/>
      <c r="P254"/>
      <c r="Q254"/>
      <c r="R254"/>
      <c r="S254"/>
      <c r="T254"/>
      <c r="U254"/>
      <c r="V254"/>
      <c r="W254"/>
      <c r="X254"/>
      <c r="Y254"/>
      <c r="Z254"/>
      <c r="AA254"/>
      <c r="AB254"/>
      <c r="AC254"/>
      <c r="AD254"/>
      <c r="AE254"/>
      <c r="AF254"/>
      <c r="AG254"/>
      <c r="AH254"/>
      <c r="AI254"/>
    </row>
    <row r="255" spans="14:35" ht="13.5" customHeight="1" x14ac:dyDescent="0.25">
      <c r="N255"/>
      <c r="O255"/>
      <c r="P255"/>
      <c r="Q255"/>
      <c r="R255"/>
      <c r="S255"/>
      <c r="T255"/>
      <c r="U255"/>
      <c r="V255"/>
      <c r="W255"/>
      <c r="X255"/>
      <c r="Y255"/>
      <c r="Z255"/>
      <c r="AA255"/>
      <c r="AB255"/>
      <c r="AC255"/>
      <c r="AD255"/>
      <c r="AE255"/>
      <c r="AF255"/>
      <c r="AG255"/>
      <c r="AH255"/>
      <c r="AI255"/>
    </row>
    <row r="256" spans="14:35" ht="13.5" customHeight="1" x14ac:dyDescent="0.25">
      <c r="N256"/>
      <c r="O256"/>
      <c r="P256"/>
      <c r="Q256"/>
      <c r="R256"/>
      <c r="S256"/>
      <c r="T256"/>
      <c r="U256"/>
      <c r="V256"/>
      <c r="W256"/>
      <c r="X256"/>
      <c r="Y256"/>
      <c r="Z256"/>
      <c r="AA256"/>
      <c r="AB256"/>
      <c r="AC256"/>
      <c r="AD256"/>
      <c r="AE256"/>
      <c r="AF256"/>
      <c r="AG256"/>
      <c r="AH256"/>
      <c r="AI256"/>
    </row>
    <row r="257" spans="14:35" ht="13.5" customHeight="1" x14ac:dyDescent="0.25">
      <c r="N257"/>
      <c r="O257"/>
      <c r="P257"/>
      <c r="Q257"/>
      <c r="R257"/>
      <c r="S257"/>
      <c r="T257"/>
      <c r="U257"/>
      <c r="V257"/>
      <c r="W257"/>
      <c r="X257"/>
      <c r="Y257"/>
      <c r="Z257"/>
      <c r="AA257"/>
      <c r="AB257"/>
      <c r="AC257"/>
      <c r="AD257"/>
      <c r="AE257"/>
      <c r="AF257"/>
      <c r="AG257"/>
      <c r="AH257"/>
      <c r="AI257"/>
    </row>
    <row r="258" spans="14:35" ht="13.5" customHeight="1" x14ac:dyDescent="0.25">
      <c r="N258"/>
      <c r="O258"/>
      <c r="P258"/>
      <c r="Q258"/>
      <c r="R258"/>
      <c r="S258"/>
      <c r="T258"/>
      <c r="U258"/>
      <c r="V258"/>
      <c r="W258"/>
      <c r="X258"/>
      <c r="Y258"/>
      <c r="Z258"/>
      <c r="AA258"/>
      <c r="AB258"/>
      <c r="AC258"/>
      <c r="AD258"/>
      <c r="AE258"/>
      <c r="AF258"/>
      <c r="AG258"/>
      <c r="AH258"/>
      <c r="AI258"/>
    </row>
    <row r="259" spans="14:35" ht="13.5" customHeight="1" x14ac:dyDescent="0.25">
      <c r="N259"/>
      <c r="O259"/>
      <c r="P259"/>
      <c r="Q259"/>
      <c r="R259"/>
      <c r="S259"/>
      <c r="T259"/>
      <c r="U259"/>
      <c r="V259"/>
      <c r="W259"/>
      <c r="X259"/>
      <c r="Y259"/>
      <c r="Z259"/>
      <c r="AA259"/>
      <c r="AB259"/>
      <c r="AC259"/>
      <c r="AD259"/>
      <c r="AE259"/>
      <c r="AF259"/>
      <c r="AG259"/>
      <c r="AH259"/>
      <c r="AI259"/>
    </row>
    <row r="260" spans="14:35" ht="13.5" customHeight="1" x14ac:dyDescent="0.25">
      <c r="N260"/>
      <c r="O260"/>
      <c r="P260"/>
      <c r="Q260"/>
      <c r="R260"/>
      <c r="S260"/>
      <c r="T260"/>
      <c r="U260"/>
      <c r="V260"/>
      <c r="W260"/>
      <c r="X260"/>
      <c r="Y260"/>
      <c r="Z260"/>
      <c r="AA260"/>
      <c r="AB260"/>
      <c r="AC260"/>
      <c r="AD260"/>
      <c r="AE260"/>
      <c r="AF260"/>
      <c r="AG260"/>
      <c r="AH260"/>
      <c r="AI260"/>
    </row>
    <row r="261" spans="14:35" ht="13.5" customHeight="1" x14ac:dyDescent="0.25">
      <c r="N261"/>
      <c r="O261"/>
      <c r="P261"/>
      <c r="Q261"/>
      <c r="R261"/>
      <c r="S261"/>
      <c r="T261"/>
      <c r="U261"/>
      <c r="V261"/>
      <c r="W261"/>
      <c r="X261"/>
      <c r="Y261"/>
      <c r="Z261"/>
      <c r="AA261"/>
      <c r="AB261"/>
      <c r="AC261"/>
      <c r="AD261"/>
      <c r="AE261"/>
      <c r="AF261"/>
      <c r="AG261"/>
      <c r="AH261"/>
      <c r="AI261"/>
    </row>
    <row r="262" spans="14:35" ht="13.5" customHeight="1" x14ac:dyDescent="0.25">
      <c r="N262"/>
      <c r="O262"/>
      <c r="P262"/>
      <c r="Q262"/>
      <c r="R262"/>
      <c r="S262"/>
      <c r="T262"/>
      <c r="U262"/>
      <c r="V262"/>
      <c r="W262"/>
      <c r="X262"/>
      <c r="Y262"/>
      <c r="Z262"/>
      <c r="AA262"/>
      <c r="AB262"/>
      <c r="AC262"/>
      <c r="AD262"/>
      <c r="AE262"/>
      <c r="AF262"/>
      <c r="AG262"/>
      <c r="AH262"/>
      <c r="AI262"/>
    </row>
    <row r="263" spans="14:35" ht="13.5" customHeight="1" x14ac:dyDescent="0.25">
      <c r="N263"/>
      <c r="O263"/>
      <c r="P263"/>
      <c r="Q263"/>
      <c r="R263"/>
      <c r="S263"/>
      <c r="T263"/>
      <c r="U263"/>
      <c r="V263"/>
      <c r="W263"/>
      <c r="X263"/>
      <c r="Y263"/>
      <c r="Z263"/>
      <c r="AA263"/>
      <c r="AB263"/>
      <c r="AC263"/>
      <c r="AD263"/>
      <c r="AE263"/>
      <c r="AF263"/>
      <c r="AG263"/>
      <c r="AH263"/>
      <c r="AI263"/>
    </row>
    <row r="264" spans="14:35" ht="13.5" customHeight="1" x14ac:dyDescent="0.25">
      <c r="N264"/>
      <c r="O264"/>
      <c r="P264"/>
      <c r="Q264"/>
      <c r="R264"/>
      <c r="S264"/>
      <c r="T264"/>
      <c r="U264"/>
      <c r="V264"/>
      <c r="W264"/>
      <c r="X264"/>
      <c r="Y264"/>
      <c r="Z264"/>
      <c r="AA264"/>
      <c r="AB264"/>
      <c r="AC264"/>
      <c r="AD264"/>
      <c r="AE264"/>
      <c r="AF264"/>
      <c r="AG264"/>
      <c r="AH264"/>
      <c r="AI264"/>
    </row>
    <row r="265" spans="14:35" ht="13.5" customHeight="1" x14ac:dyDescent="0.25">
      <c r="N265"/>
      <c r="O265"/>
      <c r="P265"/>
      <c r="Q265"/>
      <c r="R265"/>
      <c r="S265"/>
      <c r="T265"/>
      <c r="U265"/>
      <c r="V265"/>
      <c r="W265"/>
      <c r="X265"/>
      <c r="Y265"/>
      <c r="Z265"/>
      <c r="AA265"/>
      <c r="AB265"/>
      <c r="AC265"/>
      <c r="AD265"/>
      <c r="AE265"/>
      <c r="AF265"/>
      <c r="AG265"/>
      <c r="AH265"/>
      <c r="AI265"/>
    </row>
    <row r="828808" spans="1:35" ht="13.5" customHeight="1" x14ac:dyDescent="0.25">
      <c r="E828808" s="26"/>
      <c r="F828808" s="26"/>
      <c r="G828808" s="26"/>
      <c r="N828808"/>
      <c r="O828808"/>
      <c r="P828808"/>
      <c r="Q828808"/>
      <c r="R828808"/>
      <c r="S828808"/>
      <c r="T828808"/>
      <c r="U828808"/>
      <c r="V828808"/>
      <c r="W828808"/>
      <c r="X828808"/>
      <c r="Y828808"/>
      <c r="Z828808"/>
      <c r="AA828808"/>
      <c r="AB828808"/>
      <c r="AC828808"/>
      <c r="AD828808"/>
      <c r="AE828808"/>
      <c r="AF828808"/>
      <c r="AG828808"/>
      <c r="AH828808"/>
      <c r="AI828808"/>
    </row>
    <row r="828812" spans="1:35" ht="13.5" customHeight="1" x14ac:dyDescent="0.25">
      <c r="A828812" s="39"/>
      <c r="B828812" s="31"/>
      <c r="C828812" s="26"/>
      <c r="D828812" s="26"/>
    </row>
  </sheetData>
  <sortState xmlns:xlrd2="http://schemas.microsoft.com/office/spreadsheetml/2017/richdata2" ref="A83:I158">
    <sortCondition ref="F83:F158"/>
  </sortState>
  <phoneticPr fontId="11" type="noConversion"/>
  <hyperlinks>
    <hyperlink ref="G149" r:id="rId1" xr:uid="{00000000-0004-0000-0700-000000000000}"/>
  </hyperlinks>
  <pageMargins left="0.7" right="0.7" top="0.75" bottom="0.75" header="0.3" footer="0.3"/>
  <pageSetup scale="10" fitToHeight="8"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L312"/>
  <sheetViews>
    <sheetView topLeftCell="A38" workbookViewId="0">
      <selection activeCell="D9" sqref="D9"/>
    </sheetView>
  </sheetViews>
  <sheetFormatPr defaultRowHeight="11.25" customHeight="1" x14ac:dyDescent="0.25"/>
  <cols>
    <col min="1" max="1" width="22.109375" customWidth="1"/>
    <col min="2" max="2" width="3" bestFit="1" customWidth="1"/>
    <col min="3" max="3" width="13" bestFit="1" customWidth="1"/>
    <col min="4" max="4" width="13.88671875" bestFit="1" customWidth="1"/>
    <col min="5" max="5" width="19.5546875" customWidth="1"/>
    <col min="6" max="6" width="22.6640625" customWidth="1"/>
    <col min="7" max="7" width="61.88671875" customWidth="1"/>
  </cols>
  <sheetData>
    <row r="1" spans="1:9" ht="11.25" customHeight="1" x14ac:dyDescent="0.25">
      <c r="A1" s="87" t="s">
        <v>1511</v>
      </c>
    </row>
    <row r="2" spans="1:9" s="29" customFormat="1" ht="30.6" customHeight="1" x14ac:dyDescent="0.25">
      <c r="A2" s="54" t="s">
        <v>132</v>
      </c>
      <c r="B2" s="54">
        <v>7</v>
      </c>
      <c r="C2" s="54" t="s">
        <v>400</v>
      </c>
      <c r="D2" s="54" t="s">
        <v>731</v>
      </c>
      <c r="E2" s="54" t="s">
        <v>949</v>
      </c>
      <c r="F2" s="54" t="s">
        <v>950</v>
      </c>
      <c r="G2" s="30" t="s">
        <v>424</v>
      </c>
    </row>
    <row r="3" spans="1:9" s="29" customFormat="1" ht="30.6" customHeight="1" x14ac:dyDescent="0.25">
      <c r="A3" s="54" t="s">
        <v>125</v>
      </c>
      <c r="B3" s="54">
        <v>9</v>
      </c>
      <c r="C3" s="54" t="s">
        <v>354</v>
      </c>
      <c r="D3" s="54" t="s">
        <v>733</v>
      </c>
      <c r="E3" s="54" t="s">
        <v>951</v>
      </c>
      <c r="F3" s="54" t="s">
        <v>952</v>
      </c>
      <c r="G3" s="30" t="s">
        <v>426</v>
      </c>
    </row>
    <row r="4" spans="1:9" s="29" customFormat="1" ht="30.6" customHeight="1" x14ac:dyDescent="0.25">
      <c r="A4" s="54" t="s">
        <v>134</v>
      </c>
      <c r="B4" s="54">
        <v>9</v>
      </c>
      <c r="C4" s="54" t="s">
        <v>367</v>
      </c>
      <c r="D4" s="54" t="s">
        <v>735</v>
      </c>
      <c r="E4" s="54" t="s">
        <v>953</v>
      </c>
      <c r="F4" s="54" t="s">
        <v>950</v>
      </c>
      <c r="G4" s="30" t="s">
        <v>428</v>
      </c>
    </row>
    <row r="5" spans="1:9" s="29" customFormat="1" ht="30.6" customHeight="1" x14ac:dyDescent="0.25">
      <c r="A5" s="54" t="s">
        <v>954</v>
      </c>
      <c r="B5" s="54"/>
      <c r="C5" s="54" t="s">
        <v>401</v>
      </c>
      <c r="D5" s="54" t="s">
        <v>353</v>
      </c>
      <c r="E5" s="72" t="s">
        <v>1358</v>
      </c>
      <c r="F5" s="54" t="s">
        <v>1359</v>
      </c>
      <c r="G5" s="69" t="s">
        <v>1562</v>
      </c>
    </row>
    <row r="6" spans="1:9" s="29" customFormat="1" ht="30.6" customHeight="1" x14ac:dyDescent="0.25">
      <c r="A6" s="54" t="s">
        <v>90</v>
      </c>
      <c r="B6" s="54">
        <v>12</v>
      </c>
      <c r="C6" s="54" t="s">
        <v>737</v>
      </c>
      <c r="D6" s="54" t="s">
        <v>735</v>
      </c>
      <c r="E6" s="54" t="s">
        <v>953</v>
      </c>
      <c r="F6" s="54" t="s">
        <v>950</v>
      </c>
      <c r="G6" s="30" t="s">
        <v>428</v>
      </c>
    </row>
    <row r="7" spans="1:9" s="29" customFormat="1" ht="30.6" customHeight="1" x14ac:dyDescent="0.25">
      <c r="A7" s="54" t="s">
        <v>71</v>
      </c>
      <c r="B7" s="54">
        <v>8</v>
      </c>
      <c r="C7" s="54" t="s">
        <v>738</v>
      </c>
      <c r="D7" s="54" t="s">
        <v>735</v>
      </c>
      <c r="E7" s="54" t="s">
        <v>953</v>
      </c>
      <c r="F7" s="54" t="s">
        <v>950</v>
      </c>
      <c r="G7" s="30" t="s">
        <v>428</v>
      </c>
    </row>
    <row r="8" spans="1:9" s="29" customFormat="1" ht="30.6" customHeight="1" x14ac:dyDescent="0.25">
      <c r="A8" s="54" t="s">
        <v>429</v>
      </c>
      <c r="B8" s="54">
        <v>7</v>
      </c>
      <c r="C8" s="54" t="s">
        <v>367</v>
      </c>
      <c r="D8" s="54" t="s">
        <v>739</v>
      </c>
      <c r="E8" s="54" t="s">
        <v>958</v>
      </c>
      <c r="F8" s="54" t="s">
        <v>959</v>
      </c>
      <c r="G8" s="30" t="s">
        <v>430</v>
      </c>
    </row>
    <row r="9" spans="1:9" s="29" customFormat="1" ht="30.6" customHeight="1" x14ac:dyDescent="0.25">
      <c r="A9" s="54" t="s">
        <v>402</v>
      </c>
      <c r="B9" s="54"/>
      <c r="C9" s="54" t="s">
        <v>401</v>
      </c>
      <c r="D9" s="54" t="s">
        <v>741</v>
      </c>
      <c r="E9" s="54" t="s">
        <v>962</v>
      </c>
      <c r="F9" s="54" t="s">
        <v>963</v>
      </c>
      <c r="G9" s="54" t="s">
        <v>964</v>
      </c>
    </row>
    <row r="10" spans="1:9" s="29" customFormat="1" ht="30.6" customHeight="1" x14ac:dyDescent="0.25">
      <c r="A10" s="54" t="s">
        <v>435</v>
      </c>
      <c r="B10" s="54">
        <v>11</v>
      </c>
      <c r="C10" s="54" t="s">
        <v>367</v>
      </c>
      <c r="D10" s="54" t="s">
        <v>742</v>
      </c>
      <c r="E10" s="54" t="s">
        <v>965</v>
      </c>
      <c r="F10" s="54" t="s">
        <v>950</v>
      </c>
      <c r="G10" s="30" t="s">
        <v>437</v>
      </c>
    </row>
    <row r="11" spans="1:9" s="29" customFormat="1" ht="30.6" customHeight="1" x14ac:dyDescent="0.25">
      <c r="A11" s="29" t="s">
        <v>145</v>
      </c>
      <c r="B11" s="29">
        <v>7</v>
      </c>
      <c r="D11" s="29" t="s">
        <v>438</v>
      </c>
      <c r="E11" s="29" t="s">
        <v>439</v>
      </c>
      <c r="F11" s="29" t="s">
        <v>423</v>
      </c>
      <c r="G11" s="30" t="s">
        <v>440</v>
      </c>
      <c r="H11" s="29" t="s">
        <v>259</v>
      </c>
      <c r="I11" s="29" t="s">
        <v>260</v>
      </c>
    </row>
    <row r="12" spans="1:9" s="29" customFormat="1" ht="30.6" customHeight="1" x14ac:dyDescent="0.25">
      <c r="A12" s="54" t="s">
        <v>95</v>
      </c>
      <c r="B12" s="54">
        <v>12</v>
      </c>
      <c r="C12" s="54" t="s">
        <v>354</v>
      </c>
      <c r="D12" s="54" t="s">
        <v>743</v>
      </c>
      <c r="E12" s="54" t="s">
        <v>966</v>
      </c>
      <c r="F12" s="54" t="s">
        <v>967</v>
      </c>
      <c r="G12" s="30" t="s">
        <v>442</v>
      </c>
    </row>
    <row r="13" spans="1:9" s="29" customFormat="1" ht="30.6" customHeight="1" x14ac:dyDescent="0.25">
      <c r="A13" s="54" t="s">
        <v>380</v>
      </c>
      <c r="B13" s="54">
        <v>8</v>
      </c>
      <c r="C13" s="54" t="s">
        <v>738</v>
      </c>
      <c r="D13" s="54" t="s">
        <v>744</v>
      </c>
      <c r="E13" s="54" t="s">
        <v>968</v>
      </c>
      <c r="F13" s="54" t="s">
        <v>969</v>
      </c>
      <c r="G13" s="30" t="s">
        <v>445</v>
      </c>
    </row>
    <row r="14" spans="1:9" s="29" customFormat="1" ht="30.6" customHeight="1" x14ac:dyDescent="0.25">
      <c r="A14" s="54" t="s">
        <v>146</v>
      </c>
      <c r="B14" s="54">
        <v>10</v>
      </c>
      <c r="C14" s="54" t="s">
        <v>367</v>
      </c>
      <c r="D14" s="54" t="s">
        <v>745</v>
      </c>
      <c r="E14" s="54" t="s">
        <v>970</v>
      </c>
      <c r="F14" s="54" t="s">
        <v>971</v>
      </c>
      <c r="G14" s="30" t="s">
        <v>447</v>
      </c>
    </row>
    <row r="15" spans="1:9" s="29" customFormat="1" ht="30.6" customHeight="1" x14ac:dyDescent="0.25">
      <c r="A15" s="54" t="s">
        <v>403</v>
      </c>
      <c r="B15" s="54"/>
      <c r="C15" s="54" t="s">
        <v>401</v>
      </c>
      <c r="D15" s="54" t="s">
        <v>747</v>
      </c>
      <c r="E15" s="54" t="s">
        <v>972</v>
      </c>
      <c r="F15" s="54" t="s">
        <v>973</v>
      </c>
      <c r="G15" s="54" t="s">
        <v>974</v>
      </c>
    </row>
    <row r="16" spans="1:9" s="29" customFormat="1" ht="30.6" customHeight="1" x14ac:dyDescent="0.25">
      <c r="A16" s="54" t="s">
        <v>149</v>
      </c>
      <c r="B16" s="54">
        <v>12</v>
      </c>
      <c r="C16" s="54" t="s">
        <v>367</v>
      </c>
      <c r="D16" s="54" t="s">
        <v>748</v>
      </c>
      <c r="E16" s="54" t="s">
        <v>975</v>
      </c>
      <c r="F16" s="54" t="s">
        <v>967</v>
      </c>
      <c r="G16" s="30" t="s">
        <v>452</v>
      </c>
    </row>
    <row r="17" spans="1:9" s="29" customFormat="1" ht="30.6" customHeight="1" x14ac:dyDescent="0.25">
      <c r="A17" s="54" t="s">
        <v>150</v>
      </c>
      <c r="B17" s="54">
        <v>10</v>
      </c>
      <c r="C17" s="54" t="s">
        <v>354</v>
      </c>
      <c r="D17" s="54" t="s">
        <v>749</v>
      </c>
      <c r="E17" s="54" t="s">
        <v>976</v>
      </c>
      <c r="F17" s="54" t="s">
        <v>973</v>
      </c>
      <c r="G17" s="30" t="s">
        <v>453</v>
      </c>
    </row>
    <row r="18" spans="1:9" s="29" customFormat="1" ht="30.6" customHeight="1" x14ac:dyDescent="0.25">
      <c r="A18" s="54" t="s">
        <v>977</v>
      </c>
      <c r="B18" s="54">
        <v>8</v>
      </c>
      <c r="C18" s="54" t="s">
        <v>738</v>
      </c>
      <c r="D18" s="54" t="s">
        <v>751</v>
      </c>
      <c r="E18" s="54" t="s">
        <v>978</v>
      </c>
      <c r="F18" s="54" t="s">
        <v>973</v>
      </c>
      <c r="G18" s="30" t="s">
        <v>455</v>
      </c>
    </row>
    <row r="19" spans="1:9" s="29" customFormat="1" ht="30.6" customHeight="1" x14ac:dyDescent="0.25">
      <c r="A19" s="54" t="s">
        <v>333</v>
      </c>
      <c r="B19" s="54"/>
      <c r="C19" s="54" t="s">
        <v>405</v>
      </c>
      <c r="D19" s="54" t="s">
        <v>752</v>
      </c>
      <c r="E19" s="54" t="s">
        <v>979</v>
      </c>
      <c r="F19" s="54" t="s">
        <v>980</v>
      </c>
      <c r="G19" s="30" t="s">
        <v>456</v>
      </c>
    </row>
    <row r="20" spans="1:9" s="29" customFormat="1" ht="30.6" customHeight="1" x14ac:dyDescent="0.25">
      <c r="A20" s="54" t="s">
        <v>152</v>
      </c>
      <c r="B20" s="54">
        <v>10</v>
      </c>
      <c r="C20" s="54" t="s">
        <v>354</v>
      </c>
      <c r="D20" s="54" t="s">
        <v>752</v>
      </c>
      <c r="E20" s="54" t="s">
        <v>979</v>
      </c>
      <c r="F20" s="54" t="s">
        <v>980</v>
      </c>
      <c r="G20" s="30" t="s">
        <v>456</v>
      </c>
    </row>
    <row r="21" spans="1:9" s="29" customFormat="1" ht="30.6" customHeight="1" x14ac:dyDescent="0.25">
      <c r="A21" s="29" t="s">
        <v>154</v>
      </c>
      <c r="B21" s="29">
        <v>12</v>
      </c>
      <c r="D21" s="29" t="s">
        <v>457</v>
      </c>
      <c r="E21" s="29" t="s">
        <v>458</v>
      </c>
      <c r="F21" s="29" t="s">
        <v>459</v>
      </c>
      <c r="G21" s="30" t="s">
        <v>460</v>
      </c>
      <c r="H21" s="29" t="s">
        <v>256</v>
      </c>
      <c r="I21" s="29" t="s">
        <v>262</v>
      </c>
    </row>
    <row r="22" spans="1:9" s="29" customFormat="1" ht="30.6" customHeight="1" x14ac:dyDescent="0.25">
      <c r="A22" s="29" t="s">
        <v>124</v>
      </c>
      <c r="B22" s="29">
        <v>8</v>
      </c>
      <c r="D22" s="29" t="s">
        <v>461</v>
      </c>
      <c r="E22" s="29" t="s">
        <v>462</v>
      </c>
      <c r="F22" s="29" t="s">
        <v>463</v>
      </c>
      <c r="G22" s="30" t="s">
        <v>464</v>
      </c>
      <c r="H22" s="29" t="s">
        <v>256</v>
      </c>
      <c r="I22" s="29" t="s">
        <v>263</v>
      </c>
    </row>
    <row r="23" spans="1:9" s="29" customFormat="1" ht="30.6" customHeight="1" x14ac:dyDescent="0.25">
      <c r="A23" s="54" t="s">
        <v>981</v>
      </c>
      <c r="B23" s="54">
        <v>7</v>
      </c>
      <c r="C23" s="54" t="s">
        <v>400</v>
      </c>
      <c r="D23" s="54" t="s">
        <v>753</v>
      </c>
      <c r="E23" s="54" t="s">
        <v>982</v>
      </c>
      <c r="F23" s="54" t="s">
        <v>983</v>
      </c>
      <c r="G23" s="30" t="s">
        <v>466</v>
      </c>
    </row>
    <row r="24" spans="1:9" s="29" customFormat="1" ht="30.6" customHeight="1" thickBot="1" x14ac:dyDescent="0.3">
      <c r="A24" s="54" t="s">
        <v>984</v>
      </c>
      <c r="B24" s="54">
        <v>10</v>
      </c>
      <c r="C24" s="54" t="s">
        <v>354</v>
      </c>
      <c r="D24" s="54" t="s">
        <v>755</v>
      </c>
      <c r="E24" s="54" t="s">
        <v>985</v>
      </c>
      <c r="F24" s="54" t="s">
        <v>983</v>
      </c>
      <c r="G24" s="30" t="s">
        <v>467</v>
      </c>
    </row>
    <row r="25" spans="1:9" s="29" customFormat="1" ht="30.6" customHeight="1" thickBot="1" x14ac:dyDescent="0.3">
      <c r="A25" s="54" t="s">
        <v>383</v>
      </c>
      <c r="B25" s="54"/>
      <c r="C25" s="54" t="s">
        <v>401</v>
      </c>
      <c r="D25" s="54" t="s">
        <v>756</v>
      </c>
      <c r="E25" s="54" t="s">
        <v>986</v>
      </c>
      <c r="F25" s="54" t="s">
        <v>973</v>
      </c>
      <c r="G25" s="69" t="s">
        <v>1357</v>
      </c>
      <c r="H25" s="67" t="s">
        <v>1351</v>
      </c>
      <c r="I25" s="68"/>
    </row>
    <row r="26" spans="1:9" s="29" customFormat="1" ht="30.6" customHeight="1" x14ac:dyDescent="0.25">
      <c r="A26" s="54" t="s">
        <v>368</v>
      </c>
      <c r="B26" s="54"/>
      <c r="C26" s="54" t="s">
        <v>401</v>
      </c>
      <c r="D26" s="54" t="s">
        <v>759</v>
      </c>
      <c r="E26" s="54" t="s">
        <v>988</v>
      </c>
      <c r="F26" s="54" t="s">
        <v>961</v>
      </c>
      <c r="G26" s="54" t="s">
        <v>989</v>
      </c>
    </row>
    <row r="27" spans="1:9" s="29" customFormat="1" ht="30.6" customHeight="1" x14ac:dyDescent="0.25">
      <c r="A27" s="29" t="s">
        <v>161</v>
      </c>
      <c r="B27" s="29">
        <v>11</v>
      </c>
      <c r="D27" s="29" t="s">
        <v>473</v>
      </c>
      <c r="E27" s="29" t="s">
        <v>474</v>
      </c>
      <c r="F27" s="29" t="s">
        <v>475</v>
      </c>
      <c r="G27" s="30" t="s">
        <v>476</v>
      </c>
      <c r="H27" s="29" t="s">
        <v>266</v>
      </c>
      <c r="I27" s="29" t="s">
        <v>256</v>
      </c>
    </row>
    <row r="28" spans="1:9" s="29" customFormat="1" ht="30.6" customHeight="1" x14ac:dyDescent="0.25">
      <c r="A28" s="54" t="s">
        <v>68</v>
      </c>
      <c r="B28" s="54">
        <v>7</v>
      </c>
      <c r="C28" s="54" t="s">
        <v>406</v>
      </c>
      <c r="D28" s="54" t="s">
        <v>760</v>
      </c>
      <c r="E28" s="54" t="s">
        <v>990</v>
      </c>
      <c r="F28" s="54" t="s">
        <v>991</v>
      </c>
      <c r="G28" s="30" t="s">
        <v>482</v>
      </c>
    </row>
    <row r="29" spans="1:9" s="29" customFormat="1" ht="30.6" customHeight="1" x14ac:dyDescent="0.25">
      <c r="A29" s="54" t="s">
        <v>88</v>
      </c>
      <c r="B29" s="54">
        <v>10</v>
      </c>
      <c r="C29" s="54" t="s">
        <v>367</v>
      </c>
      <c r="D29" s="54" t="s">
        <v>761</v>
      </c>
      <c r="E29" s="54" t="s">
        <v>992</v>
      </c>
      <c r="F29" s="54" t="s">
        <v>971</v>
      </c>
      <c r="G29" s="30" t="s">
        <v>484</v>
      </c>
    </row>
    <row r="30" spans="1:9" s="29" customFormat="1" ht="30.6" customHeight="1" x14ac:dyDescent="0.25">
      <c r="A30" s="54" t="s">
        <v>994</v>
      </c>
      <c r="B30" s="54"/>
      <c r="C30" s="54" t="s">
        <v>405</v>
      </c>
      <c r="D30" s="54" t="s">
        <v>761</v>
      </c>
      <c r="E30" s="54" t="s">
        <v>992</v>
      </c>
      <c r="F30" s="54" t="s">
        <v>971</v>
      </c>
      <c r="G30" s="54" t="s">
        <v>993</v>
      </c>
    </row>
    <row r="31" spans="1:9" s="29" customFormat="1" ht="30.6" customHeight="1" x14ac:dyDescent="0.25">
      <c r="A31" s="54" t="s">
        <v>101</v>
      </c>
      <c r="B31" s="54">
        <v>10</v>
      </c>
      <c r="C31" s="54" t="s">
        <v>367</v>
      </c>
      <c r="D31" s="54" t="s">
        <v>762</v>
      </c>
      <c r="E31" s="54" t="s">
        <v>995</v>
      </c>
      <c r="F31" s="54" t="s">
        <v>983</v>
      </c>
      <c r="G31" s="30" t="s">
        <v>485</v>
      </c>
    </row>
    <row r="32" spans="1:9" s="29" customFormat="1" ht="30.6" customHeight="1" x14ac:dyDescent="0.25">
      <c r="A32" s="54" t="s">
        <v>73</v>
      </c>
      <c r="B32" s="54">
        <v>8</v>
      </c>
      <c r="C32" s="54" t="s">
        <v>367</v>
      </c>
      <c r="D32" s="54" t="s">
        <v>763</v>
      </c>
      <c r="E32" s="54" t="s">
        <v>996</v>
      </c>
      <c r="F32" s="54" t="s">
        <v>950</v>
      </c>
      <c r="G32" s="30" t="s">
        <v>486</v>
      </c>
    </row>
    <row r="33" spans="1:9" s="29" customFormat="1" ht="30.6" customHeight="1" x14ac:dyDescent="0.25">
      <c r="A33" s="54" t="s">
        <v>120</v>
      </c>
      <c r="B33" s="54">
        <v>12</v>
      </c>
      <c r="C33" s="54" t="s">
        <v>354</v>
      </c>
      <c r="D33" s="54" t="s">
        <v>765</v>
      </c>
      <c r="E33" s="54" t="s">
        <v>997</v>
      </c>
      <c r="F33" s="54" t="s">
        <v>973</v>
      </c>
      <c r="G33" s="30" t="s">
        <v>488</v>
      </c>
    </row>
    <row r="34" spans="1:9" s="29" customFormat="1" ht="30.6" customHeight="1" x14ac:dyDescent="0.25">
      <c r="A34" s="29" t="s">
        <v>169</v>
      </c>
      <c r="B34" s="29">
        <v>7</v>
      </c>
      <c r="D34" s="29" t="s">
        <v>489</v>
      </c>
      <c r="E34" s="29" t="s">
        <v>490</v>
      </c>
      <c r="F34" s="29" t="s">
        <v>450</v>
      </c>
      <c r="G34" s="30" t="s">
        <v>491</v>
      </c>
      <c r="H34" s="29" t="s">
        <v>256</v>
      </c>
      <c r="I34" s="29" t="s">
        <v>269</v>
      </c>
    </row>
    <row r="35" spans="1:9" s="29" customFormat="1" ht="30.6" customHeight="1" x14ac:dyDescent="0.25">
      <c r="A35" s="29" t="s">
        <v>172</v>
      </c>
      <c r="B35" s="50">
        <v>12</v>
      </c>
      <c r="C35" s="50" t="s">
        <v>367</v>
      </c>
      <c r="D35" s="29" t="s">
        <v>492</v>
      </c>
      <c r="E35" s="29" t="s">
        <v>493</v>
      </c>
      <c r="F35" s="29" t="s">
        <v>450</v>
      </c>
      <c r="H35" s="29" t="s">
        <v>270</v>
      </c>
      <c r="I35" s="29" t="s">
        <v>271</v>
      </c>
    </row>
    <row r="36" spans="1:9" s="29" customFormat="1" ht="30.6" customHeight="1" x14ac:dyDescent="0.25">
      <c r="A36" s="54" t="s">
        <v>12</v>
      </c>
      <c r="B36" s="54">
        <v>12</v>
      </c>
      <c r="C36" s="54" t="s">
        <v>737</v>
      </c>
      <c r="D36" s="54" t="s">
        <v>769</v>
      </c>
      <c r="E36" s="54" t="s">
        <v>999</v>
      </c>
      <c r="F36" s="54" t="s">
        <v>973</v>
      </c>
      <c r="G36" s="30" t="s">
        <v>496</v>
      </c>
    </row>
    <row r="37" spans="1:9" s="29" customFormat="1" ht="30.6" customHeight="1" x14ac:dyDescent="0.25">
      <c r="A37" s="54" t="s">
        <v>175</v>
      </c>
      <c r="B37" s="54">
        <v>9</v>
      </c>
      <c r="C37" s="54" t="s">
        <v>367</v>
      </c>
      <c r="D37" s="54" t="s">
        <v>771</v>
      </c>
      <c r="E37" s="57" t="s">
        <v>1000</v>
      </c>
      <c r="F37" s="54" t="s">
        <v>1001</v>
      </c>
      <c r="G37" s="30" t="s">
        <v>504</v>
      </c>
    </row>
    <row r="38" spans="1:9" s="29" customFormat="1" ht="30.6" customHeight="1" x14ac:dyDescent="0.25">
      <c r="A38" s="54" t="s">
        <v>55</v>
      </c>
      <c r="B38" s="54">
        <v>12</v>
      </c>
      <c r="C38" s="54" t="s">
        <v>737</v>
      </c>
      <c r="D38" s="54" t="s">
        <v>773</v>
      </c>
      <c r="E38" s="54" t="s">
        <v>1002</v>
      </c>
      <c r="F38" s="54" t="s">
        <v>973</v>
      </c>
      <c r="G38" s="30" t="s">
        <v>506</v>
      </c>
    </row>
    <row r="39" spans="1:9" s="29" customFormat="1" ht="30.6" customHeight="1" x14ac:dyDescent="0.25">
      <c r="A39" s="54" t="s">
        <v>409</v>
      </c>
      <c r="B39" s="54"/>
      <c r="C39" s="54" t="s">
        <v>405</v>
      </c>
      <c r="D39" s="54" t="s">
        <v>774</v>
      </c>
      <c r="E39" s="54" t="s">
        <v>1003</v>
      </c>
      <c r="F39" s="54" t="s">
        <v>1004</v>
      </c>
      <c r="G39" s="30" t="s">
        <v>408</v>
      </c>
    </row>
    <row r="40" spans="1:9" s="29" customFormat="1" ht="30.6" customHeight="1" x14ac:dyDescent="0.25">
      <c r="A40" s="54" t="s">
        <v>111</v>
      </c>
      <c r="B40" s="54">
        <v>8</v>
      </c>
      <c r="C40" s="54" t="s">
        <v>738</v>
      </c>
      <c r="D40" s="54" t="s">
        <v>774</v>
      </c>
      <c r="E40" s="54" t="s">
        <v>1003</v>
      </c>
      <c r="F40" s="54" t="s">
        <v>1004</v>
      </c>
      <c r="G40" s="30" t="s">
        <v>408</v>
      </c>
    </row>
    <row r="41" spans="1:9" s="29" customFormat="1" ht="30.6" customHeight="1" x14ac:dyDescent="0.25">
      <c r="A41" s="54" t="s">
        <v>25</v>
      </c>
      <c r="B41" s="57">
        <v>12</v>
      </c>
      <c r="C41" s="54" t="s">
        <v>737</v>
      </c>
      <c r="D41" s="54" t="s">
        <v>775</v>
      </c>
      <c r="E41" s="54" t="s">
        <v>1005</v>
      </c>
      <c r="F41" s="54" t="s">
        <v>967</v>
      </c>
      <c r="G41" s="30" t="s">
        <v>512</v>
      </c>
    </row>
    <row r="42" spans="1:9" s="29" customFormat="1" ht="30.6" customHeight="1" x14ac:dyDescent="0.25">
      <c r="A42" s="54" t="s">
        <v>1006</v>
      </c>
      <c r="B42" s="54"/>
      <c r="C42" s="54" t="s">
        <v>401</v>
      </c>
      <c r="D42" s="54" t="s">
        <v>778</v>
      </c>
      <c r="E42" s="54" t="s">
        <v>1007</v>
      </c>
      <c r="F42" s="54" t="s">
        <v>973</v>
      </c>
      <c r="G42" s="54" t="s">
        <v>1008</v>
      </c>
    </row>
    <row r="43" spans="1:9" s="29" customFormat="1" ht="30.6" customHeight="1" x14ac:dyDescent="0.25">
      <c r="A43" s="54" t="s">
        <v>332</v>
      </c>
      <c r="B43" s="54">
        <v>7</v>
      </c>
      <c r="C43" s="54" t="s">
        <v>400</v>
      </c>
      <c r="D43" s="54" t="s">
        <v>779</v>
      </c>
      <c r="E43" s="54" t="s">
        <v>1009</v>
      </c>
      <c r="F43" s="54" t="s">
        <v>973</v>
      </c>
      <c r="G43" s="30" t="s">
        <v>513</v>
      </c>
    </row>
    <row r="44" spans="1:9" s="29" customFormat="1" ht="30.6" customHeight="1" x14ac:dyDescent="0.25">
      <c r="A44" s="54" t="s">
        <v>69</v>
      </c>
      <c r="B44" s="54">
        <v>9</v>
      </c>
      <c r="C44" s="54" t="s">
        <v>367</v>
      </c>
      <c r="D44" s="54" t="s">
        <v>780</v>
      </c>
      <c r="E44" s="54" t="s">
        <v>1010</v>
      </c>
      <c r="F44" s="54" t="s">
        <v>991</v>
      </c>
      <c r="G44" s="30" t="s">
        <v>521</v>
      </c>
    </row>
    <row r="45" spans="1:9" s="29" customFormat="1" ht="30.6" customHeight="1" x14ac:dyDescent="0.25">
      <c r="A45" s="54" t="s">
        <v>85</v>
      </c>
      <c r="B45" s="54">
        <v>10</v>
      </c>
      <c r="C45" s="54" t="s">
        <v>367</v>
      </c>
      <c r="D45" s="54" t="s">
        <v>781</v>
      </c>
      <c r="E45" s="54" t="s">
        <v>1011</v>
      </c>
      <c r="F45" s="54" t="s">
        <v>950</v>
      </c>
      <c r="G45" s="30" t="s">
        <v>522</v>
      </c>
    </row>
    <row r="46" spans="1:9" s="29" customFormat="1" ht="30.6" customHeight="1" x14ac:dyDescent="0.25">
      <c r="A46" s="54" t="s">
        <v>84</v>
      </c>
      <c r="B46" s="54">
        <v>8</v>
      </c>
      <c r="C46" s="54" t="s">
        <v>367</v>
      </c>
      <c r="D46" s="54" t="s">
        <v>781</v>
      </c>
      <c r="E46" s="54" t="s">
        <v>1011</v>
      </c>
      <c r="F46" s="54" t="s">
        <v>950</v>
      </c>
      <c r="G46" s="30" t="s">
        <v>522</v>
      </c>
    </row>
    <row r="47" spans="1:9" s="29" customFormat="1" ht="30.6" customHeight="1" x14ac:dyDescent="0.25">
      <c r="A47" s="54" t="s">
        <v>364</v>
      </c>
      <c r="B47" s="54"/>
      <c r="C47" s="54" t="s">
        <v>367</v>
      </c>
      <c r="D47" s="54" t="s">
        <v>783</v>
      </c>
      <c r="E47" s="54" t="s">
        <v>1012</v>
      </c>
      <c r="F47" s="54" t="s">
        <v>950</v>
      </c>
      <c r="G47" s="54" t="s">
        <v>1013</v>
      </c>
    </row>
    <row r="48" spans="1:9" s="29" customFormat="1" ht="30.6" customHeight="1" x14ac:dyDescent="0.25">
      <c r="A48" s="54" t="s">
        <v>1014</v>
      </c>
      <c r="B48" s="54"/>
      <c r="C48" s="54" t="s">
        <v>367</v>
      </c>
      <c r="D48" s="54" t="s">
        <v>784</v>
      </c>
      <c r="E48" s="54" t="s">
        <v>1015</v>
      </c>
      <c r="F48" s="54" t="s">
        <v>1016</v>
      </c>
      <c r="G48" s="54" t="s">
        <v>1017</v>
      </c>
    </row>
    <row r="49" spans="1:9" s="29" customFormat="1" ht="30.6" customHeight="1" x14ac:dyDescent="0.25">
      <c r="A49" s="54" t="s">
        <v>184</v>
      </c>
      <c r="B49" s="54">
        <v>7</v>
      </c>
      <c r="C49" s="54" t="s">
        <v>406</v>
      </c>
      <c r="D49" s="54" t="s">
        <v>785</v>
      </c>
      <c r="E49" s="54" t="s">
        <v>1018</v>
      </c>
      <c r="F49" s="54" t="s">
        <v>967</v>
      </c>
      <c r="G49" s="30" t="s">
        <v>524</v>
      </c>
    </row>
    <row r="50" spans="1:9" s="29" customFormat="1" ht="30.6" customHeight="1" x14ac:dyDescent="0.25">
      <c r="A50" s="54" t="s">
        <v>76</v>
      </c>
      <c r="B50" s="54">
        <v>10</v>
      </c>
      <c r="C50" s="54" t="s">
        <v>367</v>
      </c>
      <c r="D50" s="54" t="s">
        <v>786</v>
      </c>
      <c r="E50" s="54" t="s">
        <v>1019</v>
      </c>
      <c r="F50" s="54" t="s">
        <v>1001</v>
      </c>
      <c r="G50" s="30" t="s">
        <v>527</v>
      </c>
    </row>
    <row r="51" spans="1:9" s="29" customFormat="1" ht="30.6" customHeight="1" x14ac:dyDescent="0.25">
      <c r="A51" s="54" t="s">
        <v>187</v>
      </c>
      <c r="B51" s="54">
        <v>7</v>
      </c>
      <c r="C51" s="54" t="s">
        <v>406</v>
      </c>
      <c r="D51" s="54" t="s">
        <v>788</v>
      </c>
      <c r="E51" s="54" t="s">
        <v>1020</v>
      </c>
      <c r="F51" s="54" t="s">
        <v>969</v>
      </c>
      <c r="G51" s="30" t="s">
        <v>533</v>
      </c>
    </row>
    <row r="52" spans="1:9" s="29" customFormat="1" ht="30.6" customHeight="1" x14ac:dyDescent="0.25">
      <c r="A52" s="29" t="s">
        <v>190</v>
      </c>
      <c r="B52" s="29">
        <v>7</v>
      </c>
      <c r="D52" s="29" t="s">
        <v>537</v>
      </c>
      <c r="E52" s="29" t="s">
        <v>538</v>
      </c>
      <c r="F52" s="29" t="s">
        <v>433</v>
      </c>
      <c r="G52" s="30" t="s">
        <v>539</v>
      </c>
      <c r="H52" s="29" t="s">
        <v>285</v>
      </c>
      <c r="I52" s="29" t="s">
        <v>256</v>
      </c>
    </row>
    <row r="53" spans="1:9" s="29" customFormat="1" ht="30.6" customHeight="1" x14ac:dyDescent="0.25">
      <c r="A53" s="54" t="s">
        <v>10</v>
      </c>
      <c r="B53" s="54">
        <v>8</v>
      </c>
      <c r="C53" s="54" t="s">
        <v>738</v>
      </c>
      <c r="D53" s="54" t="s">
        <v>789</v>
      </c>
      <c r="E53" s="54" t="s">
        <v>1021</v>
      </c>
      <c r="F53" s="54" t="s">
        <v>967</v>
      </c>
      <c r="G53" s="30" t="s">
        <v>541</v>
      </c>
    </row>
    <row r="54" spans="1:9" s="29" customFormat="1" ht="30.6" customHeight="1" x14ac:dyDescent="0.25">
      <c r="A54" s="54" t="s">
        <v>1022</v>
      </c>
      <c r="B54" s="54">
        <v>11</v>
      </c>
      <c r="C54" s="54" t="s">
        <v>354</v>
      </c>
      <c r="D54" s="54" t="s">
        <v>790</v>
      </c>
      <c r="E54" s="54" t="s">
        <v>1023</v>
      </c>
      <c r="F54" s="54" t="s">
        <v>991</v>
      </c>
      <c r="G54" s="30" t="s">
        <v>547</v>
      </c>
    </row>
    <row r="55" spans="1:9" s="29" customFormat="1" ht="30.6" customHeight="1" x14ac:dyDescent="0.25">
      <c r="A55" s="54" t="s">
        <v>1024</v>
      </c>
      <c r="B55" s="54">
        <v>8</v>
      </c>
      <c r="C55" s="54" t="s">
        <v>738</v>
      </c>
      <c r="D55" s="54" t="s">
        <v>791</v>
      </c>
      <c r="E55" s="54" t="s">
        <v>1025</v>
      </c>
      <c r="F55" s="54" t="s">
        <v>969</v>
      </c>
      <c r="G55" s="58" t="s">
        <v>551</v>
      </c>
    </row>
    <row r="56" spans="1:9" s="29" customFormat="1" ht="30.6" customHeight="1" x14ac:dyDescent="0.25">
      <c r="A56" s="54" t="s">
        <v>107</v>
      </c>
      <c r="B56" s="54">
        <v>12</v>
      </c>
      <c r="C56" s="54" t="s">
        <v>356</v>
      </c>
      <c r="D56" s="54" t="s">
        <v>793</v>
      </c>
      <c r="E56" s="54" t="s">
        <v>1026</v>
      </c>
      <c r="F56" s="54" t="s">
        <v>1027</v>
      </c>
      <c r="G56" s="30" t="s">
        <v>553</v>
      </c>
    </row>
    <row r="57" spans="1:9" s="29" customFormat="1" ht="30.6" customHeight="1" x14ac:dyDescent="0.25">
      <c r="A57" s="54" t="s">
        <v>106</v>
      </c>
      <c r="B57" s="54">
        <v>10</v>
      </c>
      <c r="C57" s="54" t="s">
        <v>367</v>
      </c>
      <c r="D57" s="54" t="s">
        <v>793</v>
      </c>
      <c r="E57" s="54" t="s">
        <v>1026</v>
      </c>
      <c r="F57" s="54" t="s">
        <v>1027</v>
      </c>
      <c r="G57" s="30" t="s">
        <v>553</v>
      </c>
    </row>
    <row r="58" spans="1:9" s="29" customFormat="1" ht="30.6" customHeight="1" x14ac:dyDescent="0.25">
      <c r="A58" s="29" t="s">
        <v>108</v>
      </c>
      <c r="B58" s="29">
        <v>10</v>
      </c>
      <c r="D58" s="29" t="s">
        <v>554</v>
      </c>
      <c r="E58" s="29" t="s">
        <v>555</v>
      </c>
      <c r="F58" s="29" t="s">
        <v>404</v>
      </c>
      <c r="G58" s="30" t="s">
        <v>556</v>
      </c>
      <c r="H58" s="29" t="s">
        <v>290</v>
      </c>
      <c r="I58" s="29" t="s">
        <v>256</v>
      </c>
    </row>
    <row r="59" spans="1:9" s="29" customFormat="1" ht="30.6" customHeight="1" x14ac:dyDescent="0.25">
      <c r="A59" s="54" t="s">
        <v>378</v>
      </c>
      <c r="B59" s="54"/>
      <c r="C59" s="54" t="s">
        <v>405</v>
      </c>
      <c r="D59" s="54" t="s">
        <v>798</v>
      </c>
      <c r="E59" s="54" t="s">
        <v>1030</v>
      </c>
      <c r="F59" s="54" t="s">
        <v>983</v>
      </c>
      <c r="G59" s="30" t="s">
        <v>411</v>
      </c>
    </row>
    <row r="60" spans="1:9" s="29" customFormat="1" ht="30.6" customHeight="1" x14ac:dyDescent="0.25">
      <c r="A60" s="54" t="s">
        <v>123</v>
      </c>
      <c r="B60" s="54">
        <v>10</v>
      </c>
      <c r="C60" s="54" t="s">
        <v>367</v>
      </c>
      <c r="D60" s="54" t="s">
        <v>798</v>
      </c>
      <c r="E60" s="54" t="s">
        <v>1030</v>
      </c>
      <c r="F60" s="54" t="s">
        <v>983</v>
      </c>
      <c r="G60" s="30" t="s">
        <v>411</v>
      </c>
    </row>
    <row r="61" spans="1:9" s="29" customFormat="1" ht="30.6" customHeight="1" x14ac:dyDescent="0.25">
      <c r="A61" s="54" t="s">
        <v>412</v>
      </c>
      <c r="B61" s="54"/>
      <c r="C61" s="54" t="s">
        <v>405</v>
      </c>
      <c r="D61" s="54" t="s">
        <v>800</v>
      </c>
      <c r="E61" s="54" t="s">
        <v>1031</v>
      </c>
      <c r="F61" s="54" t="s">
        <v>1032</v>
      </c>
      <c r="G61" s="54" t="s">
        <v>1033</v>
      </c>
    </row>
    <row r="62" spans="1:9" s="29" customFormat="1" ht="30.6" customHeight="1" x14ac:dyDescent="0.25">
      <c r="A62" s="54" t="s">
        <v>331</v>
      </c>
      <c r="B62" s="54">
        <v>10</v>
      </c>
      <c r="C62" s="54" t="s">
        <v>367</v>
      </c>
      <c r="D62" s="54" t="s">
        <v>802</v>
      </c>
      <c r="E62" s="54" t="s">
        <v>1034</v>
      </c>
      <c r="F62" s="54" t="s">
        <v>967</v>
      </c>
      <c r="G62" s="30" t="s">
        <v>558</v>
      </c>
    </row>
    <row r="63" spans="1:9" s="29" customFormat="1" ht="30.6" customHeight="1" x14ac:dyDescent="0.25">
      <c r="A63" s="54" t="s">
        <v>110</v>
      </c>
      <c r="B63" s="54">
        <v>10</v>
      </c>
      <c r="C63" s="54" t="s">
        <v>354</v>
      </c>
      <c r="D63" s="54" t="s">
        <v>803</v>
      </c>
      <c r="E63" s="54" t="s">
        <v>1035</v>
      </c>
      <c r="F63" s="54" t="s">
        <v>961</v>
      </c>
      <c r="G63" s="30" t="s">
        <v>560</v>
      </c>
    </row>
    <row r="64" spans="1:9" s="29" customFormat="1" ht="30.6" customHeight="1" x14ac:dyDescent="0.25">
      <c r="A64" s="54" t="s">
        <v>112</v>
      </c>
      <c r="B64" s="54">
        <v>9</v>
      </c>
      <c r="C64" s="54" t="s">
        <v>354</v>
      </c>
      <c r="D64" s="54" t="s">
        <v>804</v>
      </c>
      <c r="E64" s="54" t="s">
        <v>1036</v>
      </c>
      <c r="F64" s="54" t="s">
        <v>961</v>
      </c>
      <c r="G64" s="30" t="s">
        <v>561</v>
      </c>
    </row>
    <row r="65" spans="1:9" s="29" customFormat="1" ht="30.6" customHeight="1" x14ac:dyDescent="0.25">
      <c r="A65" s="54" t="s">
        <v>198</v>
      </c>
      <c r="B65" s="54">
        <v>9</v>
      </c>
      <c r="C65" s="54" t="s">
        <v>354</v>
      </c>
      <c r="D65" s="54" t="s">
        <v>805</v>
      </c>
      <c r="E65" s="54" t="s">
        <v>1037</v>
      </c>
      <c r="F65" s="54" t="s">
        <v>973</v>
      </c>
      <c r="G65" s="30" t="s">
        <v>565</v>
      </c>
    </row>
    <row r="66" spans="1:9" s="29" customFormat="1" ht="30.6" customHeight="1" x14ac:dyDescent="0.25">
      <c r="A66" s="54" t="s">
        <v>67</v>
      </c>
      <c r="B66" s="54">
        <v>7</v>
      </c>
      <c r="C66" s="54" t="s">
        <v>406</v>
      </c>
      <c r="D66" s="54" t="s">
        <v>806</v>
      </c>
      <c r="E66" s="54" t="s">
        <v>1038</v>
      </c>
      <c r="F66" s="54" t="s">
        <v>961</v>
      </c>
      <c r="G66" s="58" t="s">
        <v>566</v>
      </c>
    </row>
    <row r="67" spans="1:9" s="29" customFormat="1" ht="30.6" customHeight="1" x14ac:dyDescent="0.25">
      <c r="A67" s="54" t="s">
        <v>13</v>
      </c>
      <c r="B67" s="54">
        <v>10</v>
      </c>
      <c r="C67" s="54" t="s">
        <v>367</v>
      </c>
      <c r="D67" s="54" t="s">
        <v>806</v>
      </c>
      <c r="E67" s="54" t="s">
        <v>1038</v>
      </c>
      <c r="F67" s="54" t="s">
        <v>961</v>
      </c>
      <c r="G67" s="30" t="s">
        <v>566</v>
      </c>
    </row>
    <row r="68" spans="1:9" s="29" customFormat="1" ht="30.6" customHeight="1" x14ac:dyDescent="0.25">
      <c r="A68" s="29" t="s">
        <v>201</v>
      </c>
      <c r="B68" s="29">
        <v>10</v>
      </c>
      <c r="D68" s="29" t="s">
        <v>567</v>
      </c>
      <c r="E68" s="29" t="s">
        <v>568</v>
      </c>
      <c r="F68" s="29" t="s">
        <v>463</v>
      </c>
      <c r="G68" s="30" t="s">
        <v>569</v>
      </c>
      <c r="H68" s="29" t="s">
        <v>293</v>
      </c>
      <c r="I68" s="29" t="s">
        <v>294</v>
      </c>
    </row>
    <row r="69" spans="1:9" s="29" customFormat="1" ht="30.6" customHeight="1" x14ac:dyDescent="0.25">
      <c r="A69" s="29" t="s">
        <v>202</v>
      </c>
      <c r="B69" s="29">
        <v>11</v>
      </c>
      <c r="D69" s="29" t="s">
        <v>567</v>
      </c>
      <c r="E69" s="29" t="s">
        <v>568</v>
      </c>
      <c r="F69" s="29" t="s">
        <v>463</v>
      </c>
      <c r="G69" s="30" t="s">
        <v>569</v>
      </c>
      <c r="H69" s="29" t="s">
        <v>293</v>
      </c>
      <c r="I69" s="29" t="s">
        <v>294</v>
      </c>
    </row>
    <row r="70" spans="1:9" s="29" customFormat="1" ht="30.6" customHeight="1" x14ac:dyDescent="0.25">
      <c r="A70" s="54" t="s">
        <v>366</v>
      </c>
      <c r="B70" s="54"/>
      <c r="C70" s="54" t="s">
        <v>401</v>
      </c>
      <c r="D70" s="54" t="s">
        <v>808</v>
      </c>
      <c r="E70" s="54" t="s">
        <v>1039</v>
      </c>
      <c r="F70" s="54" t="s">
        <v>963</v>
      </c>
      <c r="G70" s="54" t="s">
        <v>1040</v>
      </c>
    </row>
    <row r="71" spans="1:9" s="29" customFormat="1" ht="30.6" customHeight="1" x14ac:dyDescent="0.25">
      <c r="A71" s="54" t="s">
        <v>89</v>
      </c>
      <c r="B71" s="54">
        <v>10</v>
      </c>
      <c r="C71" s="54" t="s">
        <v>367</v>
      </c>
      <c r="D71" s="54" t="s">
        <v>809</v>
      </c>
      <c r="E71" s="54" t="s">
        <v>1041</v>
      </c>
      <c r="F71" s="54" t="s">
        <v>971</v>
      </c>
      <c r="G71" s="30" t="s">
        <v>570</v>
      </c>
    </row>
    <row r="72" spans="1:9" s="29" customFormat="1" ht="30.6" customHeight="1" x14ac:dyDescent="0.25">
      <c r="A72" s="54" t="s">
        <v>571</v>
      </c>
      <c r="B72" s="54">
        <v>10</v>
      </c>
      <c r="C72" s="54" t="s">
        <v>367</v>
      </c>
      <c r="D72" s="54" t="s">
        <v>810</v>
      </c>
      <c r="E72" s="54" t="s">
        <v>1042</v>
      </c>
      <c r="F72" s="54" t="s">
        <v>980</v>
      </c>
      <c r="G72" s="30" t="s">
        <v>573</v>
      </c>
    </row>
    <row r="73" spans="1:9" s="29" customFormat="1" ht="30.6" customHeight="1" x14ac:dyDescent="0.25">
      <c r="A73" s="54" t="s">
        <v>205</v>
      </c>
      <c r="B73" s="54">
        <v>7</v>
      </c>
      <c r="C73" s="54" t="s">
        <v>406</v>
      </c>
      <c r="D73" s="54" t="s">
        <v>810</v>
      </c>
      <c r="E73" s="54" t="s">
        <v>1042</v>
      </c>
      <c r="F73" s="54" t="s">
        <v>980</v>
      </c>
      <c r="G73" s="30" t="s">
        <v>573</v>
      </c>
    </row>
    <row r="74" spans="1:9" s="29" customFormat="1" ht="30.6" customHeight="1" x14ac:dyDescent="0.25">
      <c r="A74" s="54" t="s">
        <v>574</v>
      </c>
      <c r="B74" s="54">
        <v>7</v>
      </c>
      <c r="C74" s="54" t="s">
        <v>367</v>
      </c>
      <c r="D74" s="54" t="s">
        <v>811</v>
      </c>
      <c r="E74" s="54" t="s">
        <v>1043</v>
      </c>
      <c r="F74" s="54" t="s">
        <v>961</v>
      </c>
      <c r="G74" s="30" t="s">
        <v>575</v>
      </c>
    </row>
    <row r="75" spans="1:9" s="29" customFormat="1" ht="30.6" customHeight="1" x14ac:dyDescent="0.25">
      <c r="A75" s="54" t="s">
        <v>576</v>
      </c>
      <c r="B75" s="54">
        <v>7</v>
      </c>
      <c r="C75" s="54" t="s">
        <v>367</v>
      </c>
      <c r="D75" s="54" t="s">
        <v>811</v>
      </c>
      <c r="E75" s="54" t="s">
        <v>1043</v>
      </c>
      <c r="F75" s="54" t="s">
        <v>961</v>
      </c>
      <c r="G75" s="30" t="s">
        <v>575</v>
      </c>
    </row>
    <row r="76" spans="1:9" s="29" customFormat="1" ht="30.6" customHeight="1" x14ac:dyDescent="0.25">
      <c r="A76" s="54" t="s">
        <v>251</v>
      </c>
      <c r="B76" s="54">
        <v>11</v>
      </c>
      <c r="C76" s="54" t="s">
        <v>367</v>
      </c>
      <c r="D76" s="54" t="s">
        <v>812</v>
      </c>
      <c r="E76" s="54" t="s">
        <v>1044</v>
      </c>
      <c r="F76" s="54" t="s">
        <v>967</v>
      </c>
      <c r="G76" s="30" t="s">
        <v>578</v>
      </c>
    </row>
    <row r="77" spans="1:9" s="29" customFormat="1" ht="30.6" customHeight="1" x14ac:dyDescent="0.25">
      <c r="A77" s="54" t="s">
        <v>210</v>
      </c>
      <c r="B77" s="54">
        <v>7</v>
      </c>
      <c r="C77" s="54" t="s">
        <v>406</v>
      </c>
      <c r="D77" s="54" t="s">
        <v>813</v>
      </c>
      <c r="E77" s="54" t="s">
        <v>1045</v>
      </c>
      <c r="F77" s="54" t="s">
        <v>950</v>
      </c>
      <c r="G77" s="30" t="s">
        <v>579</v>
      </c>
    </row>
    <row r="78" spans="1:9" s="29" customFormat="1" ht="30.6" customHeight="1" x14ac:dyDescent="0.25">
      <c r="A78" s="54" t="s">
        <v>365</v>
      </c>
      <c r="B78" s="54">
        <v>10</v>
      </c>
      <c r="C78" s="54" t="s">
        <v>367</v>
      </c>
      <c r="D78" s="57" t="s">
        <v>814</v>
      </c>
      <c r="E78" s="57" t="s">
        <v>1046</v>
      </c>
      <c r="F78" s="54" t="s">
        <v>971</v>
      </c>
      <c r="G78" s="30" t="s">
        <v>580</v>
      </c>
    </row>
    <row r="79" spans="1:9" s="29" customFormat="1" ht="30.6" customHeight="1" x14ac:dyDescent="0.25">
      <c r="A79" s="29" t="s">
        <v>212</v>
      </c>
      <c r="B79" s="29">
        <v>9</v>
      </c>
      <c r="D79" s="29" t="s">
        <v>581</v>
      </c>
      <c r="E79" s="29" t="s">
        <v>582</v>
      </c>
      <c r="F79" s="29" t="s">
        <v>583</v>
      </c>
      <c r="G79" s="30" t="s">
        <v>584</v>
      </c>
      <c r="H79" s="29" t="s">
        <v>295</v>
      </c>
      <c r="I79" s="29" t="s">
        <v>256</v>
      </c>
    </row>
    <row r="80" spans="1:9" s="29" customFormat="1" ht="30.6" customHeight="1" x14ac:dyDescent="0.25">
      <c r="A80" s="54" t="s">
        <v>1047</v>
      </c>
      <c r="B80" s="54">
        <v>11</v>
      </c>
      <c r="C80" s="54" t="s">
        <v>367</v>
      </c>
      <c r="D80" s="54" t="s">
        <v>815</v>
      </c>
      <c r="E80" s="54" t="s">
        <v>1048</v>
      </c>
      <c r="F80" s="54" t="s">
        <v>1049</v>
      </c>
      <c r="G80" s="30" t="s">
        <v>586</v>
      </c>
    </row>
    <row r="81" spans="1:9" s="29" customFormat="1" ht="30.6" customHeight="1" x14ac:dyDescent="0.25">
      <c r="A81" s="29" t="s">
        <v>121</v>
      </c>
      <c r="B81" s="29">
        <v>7</v>
      </c>
      <c r="D81" s="29" t="s">
        <v>590</v>
      </c>
      <c r="E81" s="29" t="s">
        <v>591</v>
      </c>
      <c r="F81" s="29" t="s">
        <v>433</v>
      </c>
      <c r="G81" s="30" t="s">
        <v>592</v>
      </c>
      <c r="H81" s="29" t="s">
        <v>297</v>
      </c>
      <c r="I81" s="29" t="s">
        <v>256</v>
      </c>
    </row>
    <row r="82" spans="1:9" s="29" customFormat="1" ht="30.6" customHeight="1" x14ac:dyDescent="0.25">
      <c r="A82" s="54" t="s">
        <v>21</v>
      </c>
      <c r="B82" s="54">
        <v>12</v>
      </c>
      <c r="C82" s="54" t="s">
        <v>737</v>
      </c>
      <c r="D82" s="54" t="s">
        <v>816</v>
      </c>
      <c r="E82" s="54" t="s">
        <v>1050</v>
      </c>
      <c r="F82" s="54" t="s">
        <v>991</v>
      </c>
      <c r="G82" s="30" t="s">
        <v>594</v>
      </c>
    </row>
    <row r="83" spans="1:9" s="29" customFormat="1" ht="30.6" customHeight="1" x14ac:dyDescent="0.25">
      <c r="A83" s="54" t="s">
        <v>595</v>
      </c>
      <c r="B83" s="54">
        <v>7</v>
      </c>
      <c r="C83" s="54" t="s">
        <v>406</v>
      </c>
      <c r="D83" s="54" t="s">
        <v>817</v>
      </c>
      <c r="E83" s="54" t="s">
        <v>1051</v>
      </c>
      <c r="F83" s="54" t="s">
        <v>973</v>
      </c>
      <c r="G83" s="30" t="s">
        <v>597</v>
      </c>
    </row>
    <row r="84" spans="1:9" s="29" customFormat="1" ht="30.6" customHeight="1" x14ac:dyDescent="0.25">
      <c r="A84" s="54" t="s">
        <v>219</v>
      </c>
      <c r="B84" s="54">
        <v>12</v>
      </c>
      <c r="C84" s="54" t="s">
        <v>367</v>
      </c>
      <c r="D84" s="54" t="s">
        <v>818</v>
      </c>
      <c r="E84" s="54" t="s">
        <v>1052</v>
      </c>
      <c r="F84" s="54" t="s">
        <v>983</v>
      </c>
      <c r="G84" s="30" t="s">
        <v>604</v>
      </c>
    </row>
    <row r="85" spans="1:9" s="29" customFormat="1" ht="30.6" customHeight="1" x14ac:dyDescent="0.25">
      <c r="A85" s="54" t="s">
        <v>413</v>
      </c>
      <c r="B85" s="54"/>
      <c r="C85" s="54" t="s">
        <v>367</v>
      </c>
      <c r="D85" s="54" t="s">
        <v>819</v>
      </c>
      <c r="E85" s="54" t="s">
        <v>1053</v>
      </c>
      <c r="F85" s="54" t="s">
        <v>1054</v>
      </c>
      <c r="G85" s="54" t="s">
        <v>1055</v>
      </c>
    </row>
    <row r="86" spans="1:9" s="29" customFormat="1" ht="30.6" customHeight="1" x14ac:dyDescent="0.25">
      <c r="A86" s="54" t="s">
        <v>31</v>
      </c>
      <c r="B86" s="54">
        <v>12</v>
      </c>
      <c r="C86" s="54" t="s">
        <v>354</v>
      </c>
      <c r="D86" s="54" t="s">
        <v>820</v>
      </c>
      <c r="E86" s="54" t="s">
        <v>1056</v>
      </c>
      <c r="F86" s="54" t="s">
        <v>950</v>
      </c>
      <c r="G86" s="30" t="s">
        <v>607</v>
      </c>
    </row>
    <row r="87" spans="1:9" s="29" customFormat="1" ht="30.6" customHeight="1" x14ac:dyDescent="0.25">
      <c r="A87" s="54" t="s">
        <v>34</v>
      </c>
      <c r="B87" s="54">
        <v>9</v>
      </c>
      <c r="C87" s="54" t="s">
        <v>354</v>
      </c>
      <c r="D87" s="54" t="s">
        <v>820</v>
      </c>
      <c r="E87" s="54" t="s">
        <v>1056</v>
      </c>
      <c r="F87" s="54" t="s">
        <v>950</v>
      </c>
      <c r="G87" s="30" t="s">
        <v>607</v>
      </c>
    </row>
    <row r="88" spans="1:9" s="29" customFormat="1" ht="30.6" customHeight="1" x14ac:dyDescent="0.25">
      <c r="A88" s="54" t="s">
        <v>103</v>
      </c>
      <c r="B88" s="54">
        <v>10</v>
      </c>
      <c r="C88" s="54" t="s">
        <v>367</v>
      </c>
      <c r="D88" s="54" t="s">
        <v>822</v>
      </c>
      <c r="E88" s="54" t="s">
        <v>1057</v>
      </c>
      <c r="F88" s="54" t="s">
        <v>969</v>
      </c>
      <c r="G88" s="30" t="s">
        <v>609</v>
      </c>
    </row>
    <row r="89" spans="1:9" s="29" customFormat="1" ht="30.6" customHeight="1" x14ac:dyDescent="0.25">
      <c r="A89" s="29" t="s">
        <v>222</v>
      </c>
      <c r="B89" s="29">
        <v>6</v>
      </c>
      <c r="D89" s="29" t="s">
        <v>615</v>
      </c>
      <c r="E89" s="29" t="s">
        <v>616</v>
      </c>
      <c r="F89" s="29" t="s">
        <v>433</v>
      </c>
      <c r="G89" s="30" t="s">
        <v>617</v>
      </c>
      <c r="H89" s="29" t="s">
        <v>304</v>
      </c>
      <c r="I89" s="29" t="s">
        <v>256</v>
      </c>
    </row>
    <row r="90" spans="1:9" s="29" customFormat="1" ht="30.6" customHeight="1" x14ac:dyDescent="0.25">
      <c r="A90" s="54" t="s">
        <v>1059</v>
      </c>
      <c r="B90" s="54"/>
      <c r="C90" s="54" t="s">
        <v>405</v>
      </c>
      <c r="D90" s="54" t="s">
        <v>826</v>
      </c>
      <c r="E90" s="54" t="s">
        <v>1060</v>
      </c>
      <c r="F90" s="54" t="s">
        <v>1061</v>
      </c>
      <c r="G90" s="54" t="s">
        <v>1062</v>
      </c>
    </row>
    <row r="91" spans="1:9" s="29" customFormat="1" ht="30.6" customHeight="1" x14ac:dyDescent="0.25">
      <c r="A91" s="54" t="s">
        <v>1063</v>
      </c>
      <c r="B91" s="54"/>
      <c r="C91" s="54" t="s">
        <v>405</v>
      </c>
      <c r="D91" s="54" t="s">
        <v>827</v>
      </c>
      <c r="E91" s="54" t="s">
        <v>1064</v>
      </c>
      <c r="F91" s="54" t="s">
        <v>991</v>
      </c>
      <c r="G91" s="30" t="s">
        <v>620</v>
      </c>
    </row>
    <row r="92" spans="1:9" s="29" customFormat="1" ht="30.6" customHeight="1" x14ac:dyDescent="0.25">
      <c r="A92" s="57" t="s">
        <v>618</v>
      </c>
      <c r="B92" s="54"/>
      <c r="C92" s="54" t="s">
        <v>738</v>
      </c>
      <c r="D92" s="54" t="s">
        <v>827</v>
      </c>
      <c r="E92" s="54" t="s">
        <v>1064</v>
      </c>
      <c r="F92" s="54" t="s">
        <v>991</v>
      </c>
    </row>
    <row r="93" spans="1:9" s="29" customFormat="1" ht="30.6" customHeight="1" x14ac:dyDescent="0.25">
      <c r="A93" s="54" t="s">
        <v>105</v>
      </c>
      <c r="B93" s="54">
        <v>11</v>
      </c>
      <c r="C93" s="54" t="s">
        <v>367</v>
      </c>
      <c r="D93" s="54" t="s">
        <v>829</v>
      </c>
      <c r="E93" s="54" t="s">
        <v>1065</v>
      </c>
      <c r="F93" s="54" t="s">
        <v>1066</v>
      </c>
      <c r="G93" s="30" t="s">
        <v>621</v>
      </c>
    </row>
    <row r="94" spans="1:9" s="29" customFormat="1" ht="30.6" customHeight="1" x14ac:dyDescent="0.25">
      <c r="A94" s="54" t="s">
        <v>104</v>
      </c>
      <c r="B94" s="54">
        <v>8</v>
      </c>
      <c r="C94" s="54" t="s">
        <v>738</v>
      </c>
      <c r="D94" s="54" t="s">
        <v>830</v>
      </c>
      <c r="E94" s="54" t="s">
        <v>1067</v>
      </c>
      <c r="F94" s="54" t="s">
        <v>961</v>
      </c>
      <c r="G94" s="30" t="s">
        <v>622</v>
      </c>
    </row>
    <row r="95" spans="1:9" s="29" customFormat="1" ht="30.6" customHeight="1" x14ac:dyDescent="0.25">
      <c r="A95" s="54" t="s">
        <v>77</v>
      </c>
      <c r="B95" s="54">
        <v>11</v>
      </c>
      <c r="C95" s="54" t="s">
        <v>354</v>
      </c>
      <c r="D95" s="54" t="s">
        <v>831</v>
      </c>
      <c r="E95" s="54" t="s">
        <v>1068</v>
      </c>
      <c r="F95" s="54" t="s">
        <v>1069</v>
      </c>
      <c r="G95" s="30" t="s">
        <v>624</v>
      </c>
    </row>
    <row r="96" spans="1:9" s="29" customFormat="1" ht="30.6" customHeight="1" x14ac:dyDescent="0.25">
      <c r="A96" s="29" t="s">
        <v>629</v>
      </c>
      <c r="B96" s="29">
        <v>11</v>
      </c>
      <c r="D96" s="29" t="s">
        <v>625</v>
      </c>
      <c r="E96" s="29" t="s">
        <v>626</v>
      </c>
      <c r="F96" s="29" t="s">
        <v>627</v>
      </c>
      <c r="G96" s="30" t="s">
        <v>628</v>
      </c>
      <c r="H96" s="29" t="s">
        <v>305</v>
      </c>
      <c r="I96" s="29" t="s">
        <v>306</v>
      </c>
    </row>
    <row r="97" spans="1:12" s="29" customFormat="1" ht="30.6" customHeight="1" x14ac:dyDescent="0.25">
      <c r="A97" s="29" t="s">
        <v>225</v>
      </c>
      <c r="B97" s="29">
        <v>7</v>
      </c>
      <c r="D97" s="29" t="s">
        <v>630</v>
      </c>
      <c r="E97" s="29" t="s">
        <v>631</v>
      </c>
      <c r="F97" s="29" t="s">
        <v>423</v>
      </c>
      <c r="G97" s="30" t="s">
        <v>632</v>
      </c>
      <c r="H97" s="29" t="s">
        <v>307</v>
      </c>
      <c r="I97" s="29" t="s">
        <v>256</v>
      </c>
    </row>
    <row r="98" spans="1:12" s="29" customFormat="1" ht="30.6" customHeight="1" x14ac:dyDescent="0.25">
      <c r="A98" s="29" t="s">
        <v>633</v>
      </c>
      <c r="B98" s="29">
        <v>9</v>
      </c>
      <c r="D98" s="29" t="s">
        <v>634</v>
      </c>
      <c r="E98" s="29" t="s">
        <v>635</v>
      </c>
      <c r="F98" s="29" t="s">
        <v>450</v>
      </c>
      <c r="G98" s="30" t="s">
        <v>636</v>
      </c>
      <c r="H98" s="29" t="s">
        <v>308</v>
      </c>
      <c r="I98" s="29" t="s">
        <v>309</v>
      </c>
    </row>
    <row r="99" spans="1:12" s="29" customFormat="1" ht="30.6" customHeight="1" x14ac:dyDescent="0.25">
      <c r="A99" s="29" t="s">
        <v>122</v>
      </c>
      <c r="B99" s="29">
        <v>8</v>
      </c>
      <c r="D99" s="29" t="s">
        <v>637</v>
      </c>
      <c r="E99" s="29" t="s">
        <v>638</v>
      </c>
      <c r="F99" s="29" t="s">
        <v>444</v>
      </c>
      <c r="G99" s="30" t="s">
        <v>639</v>
      </c>
      <c r="H99" s="29" t="s">
        <v>310</v>
      </c>
      <c r="I99" s="29" t="s">
        <v>256</v>
      </c>
    </row>
    <row r="100" spans="1:12" s="29" customFormat="1" ht="30.6" customHeight="1" x14ac:dyDescent="0.25">
      <c r="A100" s="54" t="s">
        <v>11</v>
      </c>
      <c r="B100" s="54">
        <v>9</v>
      </c>
      <c r="C100" s="54" t="s">
        <v>354</v>
      </c>
      <c r="D100" s="54" t="s">
        <v>833</v>
      </c>
      <c r="E100" s="54" t="s">
        <v>1072</v>
      </c>
      <c r="F100" s="54" t="s">
        <v>991</v>
      </c>
      <c r="G100" s="30" t="s">
        <v>641</v>
      </c>
    </row>
    <row r="101" spans="1:12" s="29" customFormat="1" ht="30.6" customHeight="1" x14ac:dyDescent="0.25">
      <c r="A101" s="29" t="s">
        <v>1560</v>
      </c>
      <c r="B101" s="54"/>
      <c r="C101" s="54"/>
      <c r="D101" s="54"/>
      <c r="E101" s="57" t="s">
        <v>1466</v>
      </c>
      <c r="F101" s="57" t="s">
        <v>1561</v>
      </c>
      <c r="G101" s="58" t="s">
        <v>1563</v>
      </c>
    </row>
    <row r="102" spans="1:12" s="29" customFormat="1" ht="30.6" customHeight="1" x14ac:dyDescent="0.25">
      <c r="A102" s="54" t="s">
        <v>74</v>
      </c>
      <c r="B102" s="54">
        <v>10</v>
      </c>
      <c r="C102" s="54" t="s">
        <v>354</v>
      </c>
      <c r="D102" s="54" t="s">
        <v>835</v>
      </c>
      <c r="E102" s="54" t="s">
        <v>1073</v>
      </c>
      <c r="F102" s="54" t="s">
        <v>950</v>
      </c>
      <c r="G102" s="30" t="s">
        <v>643</v>
      </c>
    </row>
    <row r="103" spans="1:12" s="29" customFormat="1" ht="30.6" customHeight="1" x14ac:dyDescent="0.25">
      <c r="A103" s="29" t="s">
        <v>227</v>
      </c>
      <c r="B103" s="29">
        <v>10</v>
      </c>
      <c r="D103" s="29" t="s">
        <v>644</v>
      </c>
      <c r="E103" s="29" t="s">
        <v>645</v>
      </c>
      <c r="F103" s="29" t="s">
        <v>479</v>
      </c>
      <c r="G103" s="30" t="s">
        <v>646</v>
      </c>
      <c r="H103" s="29" t="s">
        <v>311</v>
      </c>
      <c r="I103" s="29" t="s">
        <v>312</v>
      </c>
    </row>
    <row r="104" spans="1:12" s="29" customFormat="1" ht="30.6" customHeight="1" x14ac:dyDescent="0.25">
      <c r="A104" s="54" t="s">
        <v>379</v>
      </c>
      <c r="B104" s="54"/>
      <c r="C104" s="54" t="s">
        <v>401</v>
      </c>
      <c r="D104" s="54" t="s">
        <v>836</v>
      </c>
      <c r="E104" s="54" t="s">
        <v>1074</v>
      </c>
      <c r="F104" s="54" t="s">
        <v>963</v>
      </c>
      <c r="G104" s="54" t="s">
        <v>1075</v>
      </c>
      <c r="L104" s="108" t="s">
        <v>1375</v>
      </c>
    </row>
    <row r="105" spans="1:12" s="29" customFormat="1" ht="30.6" customHeight="1" x14ac:dyDescent="0.25">
      <c r="A105" s="54" t="s">
        <v>1076</v>
      </c>
      <c r="B105" s="54"/>
      <c r="C105" s="54" t="s">
        <v>405</v>
      </c>
      <c r="D105" s="54" t="s">
        <v>838</v>
      </c>
      <c r="E105" s="54" t="s">
        <v>1077</v>
      </c>
      <c r="F105" s="54" t="s">
        <v>983</v>
      </c>
      <c r="G105" s="54" t="s">
        <v>1078</v>
      </c>
    </row>
    <row r="106" spans="1:12" s="29" customFormat="1" ht="30.6" customHeight="1" x14ac:dyDescent="0.25">
      <c r="A106" s="54" t="s">
        <v>118</v>
      </c>
      <c r="B106" s="54">
        <v>10</v>
      </c>
      <c r="C106" s="54" t="s">
        <v>354</v>
      </c>
      <c r="D106" s="54" t="s">
        <v>839</v>
      </c>
      <c r="E106" s="54" t="s">
        <v>1079</v>
      </c>
      <c r="F106" s="54" t="s">
        <v>950</v>
      </c>
      <c r="G106" s="30" t="s">
        <v>653</v>
      </c>
    </row>
    <row r="107" spans="1:12" s="29" customFormat="1" ht="30.6" customHeight="1" x14ac:dyDescent="0.25">
      <c r="A107" s="54" t="s">
        <v>81</v>
      </c>
      <c r="B107" s="54">
        <v>12</v>
      </c>
      <c r="C107" s="54" t="s">
        <v>737</v>
      </c>
      <c r="D107" s="54" t="s">
        <v>841</v>
      </c>
      <c r="E107" s="54" t="s">
        <v>1080</v>
      </c>
      <c r="F107" s="54" t="s">
        <v>961</v>
      </c>
      <c r="G107" s="30" t="s">
        <v>654</v>
      </c>
    </row>
    <row r="108" spans="1:12" ht="30.6" customHeight="1" x14ac:dyDescent="0.25">
      <c r="A108" s="54" t="s">
        <v>82</v>
      </c>
      <c r="B108" s="54">
        <v>10</v>
      </c>
      <c r="C108" s="54" t="s">
        <v>354</v>
      </c>
      <c r="D108" s="54" t="s">
        <v>841</v>
      </c>
      <c r="E108" s="54" t="s">
        <v>1080</v>
      </c>
      <c r="F108" s="54" t="s">
        <v>961</v>
      </c>
      <c r="G108" s="30" t="s">
        <v>654</v>
      </c>
    </row>
    <row r="109" spans="1:12" ht="30.6" customHeight="1" x14ac:dyDescent="0.25">
      <c r="A109" s="54" t="s">
        <v>655</v>
      </c>
      <c r="B109" s="54">
        <v>12</v>
      </c>
      <c r="C109" s="54" t="s">
        <v>354</v>
      </c>
      <c r="D109" s="54" t="s">
        <v>843</v>
      </c>
      <c r="E109" s="54" t="s">
        <v>1081</v>
      </c>
      <c r="F109" s="54" t="s">
        <v>1027</v>
      </c>
      <c r="G109" s="30" t="s">
        <v>657</v>
      </c>
    </row>
    <row r="110" spans="1:12" ht="30.6" customHeight="1" x14ac:dyDescent="0.25">
      <c r="A110" s="54" t="s">
        <v>230</v>
      </c>
      <c r="B110" s="54">
        <v>12</v>
      </c>
      <c r="C110" s="54" t="s">
        <v>367</v>
      </c>
      <c r="D110" s="54" t="s">
        <v>844</v>
      </c>
      <c r="E110" s="54" t="s">
        <v>1082</v>
      </c>
      <c r="F110" s="54" t="s">
        <v>961</v>
      </c>
      <c r="G110" s="54" t="s">
        <v>1083</v>
      </c>
    </row>
    <row r="111" spans="1:12" ht="30.6" customHeight="1" x14ac:dyDescent="0.25">
      <c r="A111" s="54" t="s">
        <v>415</v>
      </c>
      <c r="B111" s="54"/>
      <c r="C111" s="54" t="s">
        <v>367</v>
      </c>
      <c r="D111" s="54" t="s">
        <v>846</v>
      </c>
      <c r="E111" s="54" t="s">
        <v>1084</v>
      </c>
      <c r="F111" s="54" t="s">
        <v>1085</v>
      </c>
      <c r="G111" s="54" t="s">
        <v>1086</v>
      </c>
    </row>
    <row r="112" spans="1:12" ht="30.6" customHeight="1" x14ac:dyDescent="0.25">
      <c r="A112" s="54" t="s">
        <v>416</v>
      </c>
      <c r="B112" s="54"/>
      <c r="C112" s="54" t="s">
        <v>738</v>
      </c>
      <c r="D112" s="54" t="s">
        <v>846</v>
      </c>
      <c r="E112" s="54" t="s">
        <v>1084</v>
      </c>
      <c r="F112" s="54" t="s">
        <v>1085</v>
      </c>
      <c r="G112" s="54" t="s">
        <v>1086</v>
      </c>
    </row>
    <row r="113" spans="1:9" ht="30.6" customHeight="1" x14ac:dyDescent="0.25">
      <c r="A113" s="54" t="s">
        <v>83</v>
      </c>
      <c r="B113" s="54">
        <v>7</v>
      </c>
      <c r="C113" s="54" t="s">
        <v>367</v>
      </c>
      <c r="D113" s="54" t="s">
        <v>847</v>
      </c>
      <c r="E113" s="54" t="s">
        <v>1087</v>
      </c>
      <c r="F113" s="54" t="s">
        <v>973</v>
      </c>
      <c r="G113" s="30" t="s">
        <v>658</v>
      </c>
    </row>
    <row r="114" spans="1:9" ht="30.6" customHeight="1" x14ac:dyDescent="0.25">
      <c r="A114" s="54" t="s">
        <v>109</v>
      </c>
      <c r="B114" s="54">
        <v>7</v>
      </c>
      <c r="C114" s="54" t="s">
        <v>400</v>
      </c>
      <c r="D114" s="54" t="s">
        <v>848</v>
      </c>
      <c r="E114" s="54" t="s">
        <v>1088</v>
      </c>
      <c r="F114" s="54" t="s">
        <v>950</v>
      </c>
      <c r="G114" s="30" t="s">
        <v>660</v>
      </c>
    </row>
    <row r="115" spans="1:9" ht="30.6" customHeight="1" x14ac:dyDescent="0.25">
      <c r="A115" s="54" t="s">
        <v>417</v>
      </c>
      <c r="B115" s="54">
        <v>11</v>
      </c>
      <c r="C115" s="54" t="s">
        <v>354</v>
      </c>
      <c r="D115" s="54" t="s">
        <v>848</v>
      </c>
      <c r="E115" s="54" t="s">
        <v>1088</v>
      </c>
      <c r="F115" s="54" t="s">
        <v>950</v>
      </c>
      <c r="G115" s="30" t="s">
        <v>660</v>
      </c>
    </row>
    <row r="116" spans="1:9" ht="30.6" customHeight="1" x14ac:dyDescent="0.25">
      <c r="A116" s="54" t="s">
        <v>100</v>
      </c>
      <c r="B116" s="54">
        <v>12</v>
      </c>
      <c r="C116" s="54" t="s">
        <v>737</v>
      </c>
      <c r="D116" s="54" t="s">
        <v>849</v>
      </c>
      <c r="E116" s="54" t="s">
        <v>1089</v>
      </c>
      <c r="F116" s="54" t="s">
        <v>973</v>
      </c>
      <c r="G116" s="30" t="s">
        <v>663</v>
      </c>
    </row>
    <row r="117" spans="1:9" ht="30.6" customHeight="1" x14ac:dyDescent="0.25">
      <c r="A117" s="54" t="s">
        <v>664</v>
      </c>
      <c r="B117" s="54">
        <v>8</v>
      </c>
      <c r="C117" s="54" t="s">
        <v>738</v>
      </c>
      <c r="D117" s="54" t="s">
        <v>850</v>
      </c>
      <c r="E117" s="54" t="s">
        <v>1090</v>
      </c>
      <c r="F117" s="54" t="s">
        <v>991</v>
      </c>
      <c r="G117" s="30" t="s">
        <v>665</v>
      </c>
    </row>
    <row r="118" spans="1:9" ht="30.6" customHeight="1" x14ac:dyDescent="0.25">
      <c r="A118" s="54" t="s">
        <v>235</v>
      </c>
      <c r="B118" s="54">
        <v>7</v>
      </c>
      <c r="C118" s="54" t="s">
        <v>367</v>
      </c>
      <c r="D118" s="54" t="s">
        <v>851</v>
      </c>
      <c r="E118" s="54" t="s">
        <v>1091</v>
      </c>
      <c r="F118" s="54" t="s">
        <v>973</v>
      </c>
      <c r="G118" s="54" t="s">
        <v>1092</v>
      </c>
    </row>
    <row r="119" spans="1:9" ht="30.6" customHeight="1" x14ac:dyDescent="0.25">
      <c r="A119" s="54" t="s">
        <v>343</v>
      </c>
      <c r="B119" s="54"/>
      <c r="C119" s="54" t="s">
        <v>405</v>
      </c>
      <c r="D119" s="54" t="s">
        <v>852</v>
      </c>
      <c r="E119" s="54" t="s">
        <v>1093</v>
      </c>
      <c r="F119" s="54" t="s">
        <v>1094</v>
      </c>
      <c r="G119" s="54" t="s">
        <v>1095</v>
      </c>
    </row>
    <row r="120" spans="1:9" ht="30.6" customHeight="1" x14ac:dyDescent="0.25">
      <c r="A120" s="29" t="s">
        <v>237</v>
      </c>
      <c r="B120" s="29">
        <v>9</v>
      </c>
      <c r="C120" s="29"/>
      <c r="D120" s="29" t="s">
        <v>666</v>
      </c>
      <c r="E120" s="29" t="s">
        <v>667</v>
      </c>
      <c r="F120" s="29" t="s">
        <v>423</v>
      </c>
      <c r="G120" s="30" t="s">
        <v>668</v>
      </c>
      <c r="H120" t="s">
        <v>256</v>
      </c>
      <c r="I120" t="s">
        <v>317</v>
      </c>
    </row>
    <row r="121" spans="1:9" ht="30.6" customHeight="1" x14ac:dyDescent="0.25">
      <c r="A121" s="29" t="s">
        <v>113</v>
      </c>
      <c r="B121" s="29">
        <v>8</v>
      </c>
      <c r="C121" s="29"/>
      <c r="D121" s="29" t="s">
        <v>669</v>
      </c>
      <c r="E121" s="29" t="s">
        <v>670</v>
      </c>
      <c r="F121" s="29" t="s">
        <v>423</v>
      </c>
      <c r="G121" s="30" t="s">
        <v>671</v>
      </c>
      <c r="H121" t="s">
        <v>318</v>
      </c>
      <c r="I121" t="s">
        <v>319</v>
      </c>
    </row>
    <row r="122" spans="1:9" ht="30.6" customHeight="1" x14ac:dyDescent="0.25">
      <c r="A122" s="29" t="s">
        <v>87</v>
      </c>
      <c r="B122" s="29">
        <v>8</v>
      </c>
      <c r="C122" s="29"/>
      <c r="D122" s="29" t="s">
        <v>677</v>
      </c>
      <c r="E122" s="29" t="s">
        <v>678</v>
      </c>
      <c r="F122" s="29" t="s">
        <v>450</v>
      </c>
      <c r="G122" s="30" t="s">
        <v>679</v>
      </c>
      <c r="H122" t="s">
        <v>256</v>
      </c>
      <c r="I122" t="s">
        <v>321</v>
      </c>
    </row>
    <row r="123" spans="1:9" ht="30.6" customHeight="1" x14ac:dyDescent="0.25">
      <c r="A123" s="54" t="s">
        <v>347</v>
      </c>
      <c r="B123" s="54"/>
      <c r="C123" s="54" t="s">
        <v>401</v>
      </c>
      <c r="D123" s="57" t="s">
        <v>857</v>
      </c>
      <c r="E123" s="57" t="s">
        <v>1099</v>
      </c>
      <c r="F123" s="54" t="s">
        <v>950</v>
      </c>
      <c r="G123" s="54" t="s">
        <v>1100</v>
      </c>
    </row>
    <row r="124" spans="1:9" ht="30.6" customHeight="1" x14ac:dyDescent="0.25">
      <c r="A124" s="50" t="s">
        <v>414</v>
      </c>
      <c r="B124" s="29"/>
      <c r="C124" s="50" t="s">
        <v>405</v>
      </c>
      <c r="D124" s="29"/>
      <c r="E124" s="29"/>
      <c r="F124" s="29"/>
      <c r="G124" s="30"/>
    </row>
    <row r="125" spans="1:9" ht="30.6" customHeight="1" x14ac:dyDescent="0.25">
      <c r="A125" s="29" t="s">
        <v>240</v>
      </c>
      <c r="B125" s="29">
        <v>10</v>
      </c>
      <c r="C125" s="29"/>
      <c r="D125" s="29" t="s">
        <v>682</v>
      </c>
      <c r="E125" s="29" t="s">
        <v>683</v>
      </c>
      <c r="F125" s="29" t="s">
        <v>459</v>
      </c>
      <c r="G125" s="30" t="s">
        <v>684</v>
      </c>
      <c r="H125" t="s">
        <v>322</v>
      </c>
      <c r="I125" t="s">
        <v>323</v>
      </c>
    </row>
    <row r="126" spans="1:9" ht="30.6" customHeight="1" x14ac:dyDescent="0.25">
      <c r="A126" s="54" t="s">
        <v>363</v>
      </c>
      <c r="B126" s="54"/>
      <c r="C126" s="54" t="s">
        <v>405</v>
      </c>
      <c r="D126" s="54" t="s">
        <v>860</v>
      </c>
      <c r="E126" s="54" t="s">
        <v>1102</v>
      </c>
      <c r="F126" s="54" t="s">
        <v>969</v>
      </c>
      <c r="G126" s="54" t="s">
        <v>1103</v>
      </c>
    </row>
    <row r="127" spans="1:9" ht="30.6" customHeight="1" x14ac:dyDescent="0.25">
      <c r="A127" s="54" t="s">
        <v>418</v>
      </c>
      <c r="B127" s="54"/>
      <c r="C127" s="54" t="s">
        <v>367</v>
      </c>
      <c r="D127" s="54" t="s">
        <v>861</v>
      </c>
      <c r="E127" s="54" t="s">
        <v>1104</v>
      </c>
      <c r="F127" s="54" t="s">
        <v>1027</v>
      </c>
      <c r="G127" s="54" t="s">
        <v>1105</v>
      </c>
    </row>
    <row r="128" spans="1:9" ht="30.6" customHeight="1" x14ac:dyDescent="0.25">
      <c r="A128" s="54" t="s">
        <v>685</v>
      </c>
      <c r="B128" s="54">
        <v>10</v>
      </c>
      <c r="C128" s="54" t="s">
        <v>367</v>
      </c>
      <c r="D128" s="54" t="s">
        <v>863</v>
      </c>
      <c r="E128" s="54" t="s">
        <v>1106</v>
      </c>
      <c r="F128" s="54" t="s">
        <v>1094</v>
      </c>
      <c r="G128" s="30" t="s">
        <v>687</v>
      </c>
    </row>
    <row r="129" spans="1:9" ht="30.6" customHeight="1" x14ac:dyDescent="0.25">
      <c r="A129" s="54" t="s">
        <v>116</v>
      </c>
      <c r="B129" s="54">
        <v>12</v>
      </c>
      <c r="C129" s="54" t="s">
        <v>737</v>
      </c>
      <c r="D129" s="54" t="s">
        <v>864</v>
      </c>
      <c r="E129" s="54" t="s">
        <v>1107</v>
      </c>
      <c r="F129" s="54" t="s">
        <v>1027</v>
      </c>
      <c r="G129" s="30" t="s">
        <v>689</v>
      </c>
    </row>
    <row r="130" spans="1:9" ht="30.6" customHeight="1" x14ac:dyDescent="0.25">
      <c r="A130" s="54" t="s">
        <v>1110</v>
      </c>
      <c r="B130" s="54">
        <v>10</v>
      </c>
      <c r="C130" s="54" t="s">
        <v>367</v>
      </c>
      <c r="D130" s="54" t="s">
        <v>866</v>
      </c>
      <c r="E130" s="54" t="s">
        <v>1108</v>
      </c>
      <c r="F130" s="54" t="s">
        <v>1109</v>
      </c>
      <c r="G130" s="30" t="s">
        <v>690</v>
      </c>
    </row>
    <row r="131" spans="1:9" ht="30.6" customHeight="1" x14ac:dyDescent="0.25">
      <c r="A131" s="29" t="s">
        <v>691</v>
      </c>
      <c r="B131" s="29">
        <v>12</v>
      </c>
      <c r="C131" s="29"/>
      <c r="D131" s="29" t="s">
        <v>692</v>
      </c>
      <c r="E131" s="29" t="s">
        <v>693</v>
      </c>
      <c r="F131" s="29" t="s">
        <v>479</v>
      </c>
      <c r="G131" s="30" t="s">
        <v>694</v>
      </c>
      <c r="H131" t="s">
        <v>324</v>
      </c>
      <c r="I131" t="s">
        <v>256</v>
      </c>
    </row>
    <row r="132" spans="1:9" ht="30.6" customHeight="1" x14ac:dyDescent="0.25">
      <c r="A132" s="54" t="s">
        <v>381</v>
      </c>
      <c r="B132" s="54"/>
      <c r="C132" s="54" t="s">
        <v>401</v>
      </c>
      <c r="D132" s="54" t="s">
        <v>868</v>
      </c>
      <c r="E132" s="54" t="s">
        <v>1111</v>
      </c>
      <c r="F132" s="54" t="s">
        <v>1112</v>
      </c>
      <c r="G132" s="54" t="s">
        <v>1113</v>
      </c>
    </row>
    <row r="133" spans="1:9" ht="30.6" customHeight="1" x14ac:dyDescent="0.25">
      <c r="A133" s="29" t="s">
        <v>695</v>
      </c>
      <c r="B133" s="29">
        <v>8</v>
      </c>
      <c r="C133" s="29"/>
      <c r="D133" s="29" t="s">
        <v>696</v>
      </c>
      <c r="E133" s="29" t="s">
        <v>697</v>
      </c>
      <c r="F133" s="29" t="s">
        <v>446</v>
      </c>
      <c r="G133" s="30" t="s">
        <v>698</v>
      </c>
      <c r="H133" t="s">
        <v>256</v>
      </c>
      <c r="I133" t="s">
        <v>325</v>
      </c>
    </row>
    <row r="134" spans="1:9" ht="30.6" customHeight="1" x14ac:dyDescent="0.25">
      <c r="A134" s="29" t="s">
        <v>243</v>
      </c>
      <c r="B134" s="29">
        <v>11</v>
      </c>
      <c r="C134" s="29"/>
      <c r="D134" s="29" t="s">
        <v>699</v>
      </c>
      <c r="E134" s="29" t="s">
        <v>700</v>
      </c>
      <c r="F134" s="29" t="s">
        <v>450</v>
      </c>
      <c r="G134" s="30" t="s">
        <v>701</v>
      </c>
      <c r="H134" t="s">
        <v>256</v>
      </c>
      <c r="I134" t="s">
        <v>326</v>
      </c>
    </row>
    <row r="135" spans="1:9" ht="30.6" customHeight="1" x14ac:dyDescent="0.25">
      <c r="A135" s="29" t="s">
        <v>114</v>
      </c>
      <c r="B135" s="29">
        <v>10</v>
      </c>
      <c r="C135" s="29"/>
      <c r="D135" s="29" t="s">
        <v>702</v>
      </c>
      <c r="E135" s="29" t="s">
        <v>703</v>
      </c>
      <c r="F135" s="29" t="s">
        <v>450</v>
      </c>
      <c r="G135" s="30" t="s">
        <v>704</v>
      </c>
      <c r="H135" t="s">
        <v>327</v>
      </c>
      <c r="I135" t="s">
        <v>256</v>
      </c>
    </row>
    <row r="136" spans="1:9" ht="30.6" customHeight="1" x14ac:dyDescent="0.25">
      <c r="A136" s="54" t="s">
        <v>369</v>
      </c>
      <c r="B136" s="50" t="s">
        <v>1260</v>
      </c>
      <c r="C136" s="54" t="s">
        <v>367</v>
      </c>
      <c r="D136" s="54" t="s">
        <v>869</v>
      </c>
      <c r="E136" s="54" t="s">
        <v>1114</v>
      </c>
      <c r="F136" s="54" t="s">
        <v>961</v>
      </c>
      <c r="G136" s="30" t="s">
        <v>707</v>
      </c>
    </row>
    <row r="137" spans="1:9" ht="30.6" customHeight="1" x14ac:dyDescent="0.25">
      <c r="A137" s="54" t="s">
        <v>80</v>
      </c>
      <c r="B137" s="54">
        <v>7</v>
      </c>
      <c r="C137" s="54" t="s">
        <v>400</v>
      </c>
      <c r="D137" s="54" t="s">
        <v>869</v>
      </c>
      <c r="E137" s="54" t="s">
        <v>1114</v>
      </c>
      <c r="F137" s="54" t="s">
        <v>961</v>
      </c>
      <c r="G137" s="30" t="s">
        <v>707</v>
      </c>
    </row>
    <row r="138" spans="1:9" ht="30.6" customHeight="1" x14ac:dyDescent="0.25">
      <c r="A138" s="54" t="s">
        <v>115</v>
      </c>
      <c r="B138" s="54">
        <v>12</v>
      </c>
      <c r="C138" s="54" t="s">
        <v>367</v>
      </c>
      <c r="D138" s="54" t="s">
        <v>871</v>
      </c>
      <c r="E138" s="54" t="s">
        <v>1115</v>
      </c>
      <c r="F138" s="54" t="s">
        <v>967</v>
      </c>
      <c r="G138" s="30" t="s">
        <v>709</v>
      </c>
    </row>
    <row r="139" spans="1:9" ht="30.6" customHeight="1" x14ac:dyDescent="0.25">
      <c r="A139" s="29" t="s">
        <v>710</v>
      </c>
      <c r="B139" s="29">
        <v>12</v>
      </c>
      <c r="C139" s="29"/>
      <c r="D139" s="29" t="s">
        <v>711</v>
      </c>
      <c r="E139" s="29" t="s">
        <v>712</v>
      </c>
      <c r="F139" s="29" t="s">
        <v>713</v>
      </c>
      <c r="G139" s="30" t="s">
        <v>714</v>
      </c>
      <c r="H139" t="s">
        <v>328</v>
      </c>
      <c r="I139" t="s">
        <v>256</v>
      </c>
    </row>
    <row r="140" spans="1:9" ht="30.6" customHeight="1" x14ac:dyDescent="0.25">
      <c r="A140" s="54" t="s">
        <v>246</v>
      </c>
      <c r="B140" s="54">
        <v>10</v>
      </c>
      <c r="C140" s="54" t="s">
        <v>354</v>
      </c>
      <c r="D140" s="57" t="s">
        <v>872</v>
      </c>
      <c r="E140" s="57" t="s">
        <v>1116</v>
      </c>
      <c r="F140" s="54" t="s">
        <v>983</v>
      </c>
      <c r="G140" s="30" t="s">
        <v>719</v>
      </c>
    </row>
    <row r="141" spans="1:9" ht="30.6" customHeight="1" x14ac:dyDescent="0.25">
      <c r="A141" s="54" t="s">
        <v>94</v>
      </c>
      <c r="B141" s="54">
        <v>9</v>
      </c>
      <c r="C141" s="54" t="s">
        <v>354</v>
      </c>
      <c r="D141" s="54" t="s">
        <v>873</v>
      </c>
      <c r="E141" s="54" t="s">
        <v>1117</v>
      </c>
      <c r="F141" s="54" t="s">
        <v>1118</v>
      </c>
      <c r="G141" s="30" t="s">
        <v>721</v>
      </c>
    </row>
    <row r="142" spans="1:9" ht="30.6" customHeight="1" x14ac:dyDescent="0.25">
      <c r="A142" s="29" t="s">
        <v>247</v>
      </c>
      <c r="B142" s="29">
        <v>11</v>
      </c>
      <c r="C142" s="29"/>
      <c r="D142" s="29" t="s">
        <v>722</v>
      </c>
      <c r="E142" s="29" t="s">
        <v>723</v>
      </c>
      <c r="F142" s="29" t="s">
        <v>423</v>
      </c>
      <c r="G142" s="30" t="s">
        <v>724</v>
      </c>
      <c r="H142" t="s">
        <v>330</v>
      </c>
      <c r="I142" t="s">
        <v>256</v>
      </c>
    </row>
    <row r="143" spans="1:9" ht="30.6" customHeight="1" x14ac:dyDescent="0.25">
      <c r="A143" s="54" t="s">
        <v>119</v>
      </c>
      <c r="B143" s="54">
        <v>9</v>
      </c>
      <c r="C143" s="54" t="s">
        <v>354</v>
      </c>
      <c r="D143" s="54" t="s">
        <v>876</v>
      </c>
      <c r="E143" s="54" t="s">
        <v>1119</v>
      </c>
      <c r="F143" s="54" t="s">
        <v>973</v>
      </c>
      <c r="G143" s="30" t="s">
        <v>726</v>
      </c>
    </row>
    <row r="144" spans="1:9" ht="30.6" customHeight="1" x14ac:dyDescent="0.25">
      <c r="A144" s="54" t="s">
        <v>248</v>
      </c>
      <c r="B144" s="54">
        <v>7</v>
      </c>
      <c r="C144" s="54" t="s">
        <v>400</v>
      </c>
      <c r="D144" s="54" t="s">
        <v>877</v>
      </c>
      <c r="E144" s="54" t="s">
        <v>1120</v>
      </c>
      <c r="F144" s="54" t="s">
        <v>967</v>
      </c>
      <c r="G144" s="30" t="s">
        <v>728</v>
      </c>
    </row>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spans="1:7" ht="13.2" x14ac:dyDescent="0.25"/>
    <row r="178" spans="1:7" ht="13.2" x14ac:dyDescent="0.25"/>
    <row r="179" spans="1:7" ht="13.2" x14ac:dyDescent="0.25"/>
    <row r="180" spans="1:7" ht="13.2" x14ac:dyDescent="0.25"/>
    <row r="181" spans="1:7" ht="13.2" x14ac:dyDescent="0.25"/>
    <row r="182" spans="1:7" ht="13.2" x14ac:dyDescent="0.25"/>
    <row r="183" spans="1:7" ht="13.2" x14ac:dyDescent="0.25"/>
    <row r="184" spans="1:7" ht="13.2" x14ac:dyDescent="0.25"/>
    <row r="185" spans="1:7" ht="13.2" x14ac:dyDescent="0.25">
      <c r="A185" s="53" t="s">
        <v>1121</v>
      </c>
      <c r="B185" s="53"/>
      <c r="C185" s="53" t="s">
        <v>353</v>
      </c>
      <c r="D185" s="53" t="s">
        <v>353</v>
      </c>
      <c r="E185" s="53" t="s">
        <v>955</v>
      </c>
      <c r="F185" s="53" t="s">
        <v>956</v>
      </c>
      <c r="G185" s="53" t="s">
        <v>957</v>
      </c>
    </row>
    <row r="186" spans="1:7" ht="13.2" x14ac:dyDescent="0.25">
      <c r="A186" s="53" t="s">
        <v>24</v>
      </c>
      <c r="B186" s="53"/>
      <c r="C186" s="53" t="s">
        <v>353</v>
      </c>
      <c r="D186" s="53" t="s">
        <v>878</v>
      </c>
      <c r="E186" s="53" t="s">
        <v>1122</v>
      </c>
      <c r="F186" s="53" t="s">
        <v>967</v>
      </c>
      <c r="G186" s="53" t="s">
        <v>1123</v>
      </c>
    </row>
    <row r="187" spans="1:7" ht="13.2" x14ac:dyDescent="0.25">
      <c r="A187" s="53" t="s">
        <v>1124</v>
      </c>
      <c r="B187" s="53"/>
      <c r="C187" s="53" t="s">
        <v>353</v>
      </c>
      <c r="D187" s="53" t="s">
        <v>879</v>
      </c>
      <c r="E187" s="53" t="s">
        <v>1125</v>
      </c>
      <c r="F187" s="53" t="s">
        <v>1004</v>
      </c>
      <c r="G187" s="53" t="s">
        <v>1123</v>
      </c>
    </row>
    <row r="188" spans="1:7" ht="13.2" x14ac:dyDescent="0.25">
      <c r="A188" s="53" t="s">
        <v>1126</v>
      </c>
      <c r="B188" s="53"/>
      <c r="C188" s="53" t="s">
        <v>734</v>
      </c>
      <c r="D188" s="53" t="s">
        <v>733</v>
      </c>
      <c r="E188" s="53" t="s">
        <v>951</v>
      </c>
      <c r="F188" s="53" t="s">
        <v>952</v>
      </c>
      <c r="G188" s="53" t="s">
        <v>1123</v>
      </c>
    </row>
    <row r="189" spans="1:7" ht="13.2" x14ac:dyDescent="0.25">
      <c r="A189" s="53" t="s">
        <v>1127</v>
      </c>
      <c r="B189" s="53"/>
      <c r="C189" s="53" t="s">
        <v>385</v>
      </c>
      <c r="D189" s="53" t="s">
        <v>733</v>
      </c>
      <c r="E189" s="53" t="s">
        <v>951</v>
      </c>
      <c r="F189" s="53" t="s">
        <v>952</v>
      </c>
      <c r="G189" s="53" t="s">
        <v>1123</v>
      </c>
    </row>
    <row r="190" spans="1:7" ht="13.2" x14ac:dyDescent="0.25">
      <c r="A190" s="53" t="s">
        <v>1128</v>
      </c>
      <c r="B190" s="53"/>
      <c r="C190" s="53" t="s">
        <v>882</v>
      </c>
      <c r="D190" s="53" t="s">
        <v>881</v>
      </c>
      <c r="E190" s="53" t="s">
        <v>1129</v>
      </c>
      <c r="F190" s="53" t="s">
        <v>973</v>
      </c>
      <c r="G190" s="53" t="s">
        <v>1130</v>
      </c>
    </row>
    <row r="191" spans="1:7" ht="13.2" x14ac:dyDescent="0.25">
      <c r="A191" s="53" t="s">
        <v>395</v>
      </c>
      <c r="B191" s="53"/>
      <c r="C191" s="53" t="s">
        <v>353</v>
      </c>
      <c r="D191" s="53" t="s">
        <v>741</v>
      </c>
      <c r="E191" s="53" t="s">
        <v>962</v>
      </c>
      <c r="F191" s="53" t="s">
        <v>963</v>
      </c>
      <c r="G191" s="53" t="s">
        <v>1123</v>
      </c>
    </row>
    <row r="192" spans="1:7" ht="13.2" x14ac:dyDescent="0.25">
      <c r="A192" s="53" t="s">
        <v>1131</v>
      </c>
      <c r="B192" s="53"/>
      <c r="C192" s="53" t="s">
        <v>799</v>
      </c>
      <c r="D192" s="53" t="s">
        <v>883</v>
      </c>
      <c r="E192" s="53" t="s">
        <v>1132</v>
      </c>
      <c r="F192" s="53" t="s">
        <v>973</v>
      </c>
      <c r="G192" s="53" t="s">
        <v>1133</v>
      </c>
    </row>
    <row r="193" spans="1:7" ht="13.2" x14ac:dyDescent="0.25">
      <c r="A193" s="53" t="s">
        <v>342</v>
      </c>
      <c r="B193" s="53"/>
      <c r="C193" s="53" t="s">
        <v>750</v>
      </c>
      <c r="D193" s="53" t="s">
        <v>749</v>
      </c>
      <c r="E193" s="53" t="s">
        <v>976</v>
      </c>
      <c r="F193" s="53" t="s">
        <v>973</v>
      </c>
      <c r="G193" s="53" t="s">
        <v>1134</v>
      </c>
    </row>
    <row r="194" spans="1:7" ht="13.2" x14ac:dyDescent="0.25">
      <c r="A194" s="53" t="s">
        <v>1135</v>
      </c>
      <c r="B194" s="53"/>
      <c r="C194" s="53" t="s">
        <v>754</v>
      </c>
      <c r="D194" s="53" t="s">
        <v>753</v>
      </c>
      <c r="E194" s="53" t="s">
        <v>982</v>
      </c>
      <c r="F194" s="53" t="s">
        <v>983</v>
      </c>
      <c r="G194" s="53" t="s">
        <v>1123</v>
      </c>
    </row>
    <row r="195" spans="1:7" ht="13.2" x14ac:dyDescent="0.25">
      <c r="A195" s="53" t="s">
        <v>396</v>
      </c>
      <c r="B195" s="53"/>
      <c r="C195" s="53" t="s">
        <v>885</v>
      </c>
      <c r="D195" s="53" t="s">
        <v>755</v>
      </c>
      <c r="E195" s="53" t="s">
        <v>985</v>
      </c>
      <c r="F195" s="53" t="s">
        <v>983</v>
      </c>
      <c r="G195" s="53" t="s">
        <v>1136</v>
      </c>
    </row>
    <row r="196" spans="1:7" ht="13.2" x14ac:dyDescent="0.25">
      <c r="A196" s="53" t="s">
        <v>1137</v>
      </c>
      <c r="B196" s="53"/>
      <c r="C196" s="53" t="s">
        <v>341</v>
      </c>
      <c r="D196" s="53" t="s">
        <v>886</v>
      </c>
      <c r="E196" s="53" t="s">
        <v>1138</v>
      </c>
      <c r="F196" s="53" t="s">
        <v>973</v>
      </c>
      <c r="G196" s="53" t="s">
        <v>1139</v>
      </c>
    </row>
    <row r="197" spans="1:7" ht="13.2" x14ac:dyDescent="0.25">
      <c r="A197" s="53" t="s">
        <v>98</v>
      </c>
      <c r="B197" s="53"/>
      <c r="C197" s="53" t="s">
        <v>353</v>
      </c>
      <c r="D197" s="53" t="s">
        <v>887</v>
      </c>
      <c r="E197" s="53" t="s">
        <v>1140</v>
      </c>
      <c r="F197" s="53" t="s">
        <v>991</v>
      </c>
      <c r="G197" s="53" t="s">
        <v>1123</v>
      </c>
    </row>
    <row r="198" spans="1:7" ht="13.2" x14ac:dyDescent="0.25">
      <c r="A198" s="53" t="s">
        <v>392</v>
      </c>
      <c r="B198" s="53"/>
      <c r="C198" s="53" t="s">
        <v>758</v>
      </c>
      <c r="D198" s="53" t="s">
        <v>757</v>
      </c>
      <c r="E198" s="53" t="s">
        <v>987</v>
      </c>
      <c r="F198" s="53" t="s">
        <v>950</v>
      </c>
      <c r="G198" s="53" t="s">
        <v>1141</v>
      </c>
    </row>
    <row r="199" spans="1:7" ht="13.2" x14ac:dyDescent="0.25">
      <c r="A199" s="53" t="s">
        <v>1142</v>
      </c>
      <c r="B199" s="53"/>
      <c r="C199" s="53" t="s">
        <v>353</v>
      </c>
      <c r="D199" s="53" t="s">
        <v>888</v>
      </c>
      <c r="E199" s="53" t="s">
        <v>1143</v>
      </c>
      <c r="F199" s="53" t="s">
        <v>973</v>
      </c>
      <c r="G199" s="53" t="s">
        <v>1123</v>
      </c>
    </row>
    <row r="200" spans="1:7" ht="13.2" x14ac:dyDescent="0.25">
      <c r="A200" s="53" t="s">
        <v>1144</v>
      </c>
      <c r="B200" s="53"/>
      <c r="C200" s="53" t="s">
        <v>889</v>
      </c>
      <c r="D200" s="53" t="s">
        <v>888</v>
      </c>
      <c r="E200" s="53" t="s">
        <v>1143</v>
      </c>
      <c r="F200" s="53" t="s">
        <v>973</v>
      </c>
      <c r="G200" s="53" t="s">
        <v>1123</v>
      </c>
    </row>
    <row r="201" spans="1:7" ht="13.2" x14ac:dyDescent="0.25">
      <c r="A201" s="53" t="s">
        <v>1145</v>
      </c>
      <c r="B201" s="53"/>
      <c r="C201" s="53" t="s">
        <v>353</v>
      </c>
      <c r="D201" s="53" t="s">
        <v>759</v>
      </c>
      <c r="E201" s="53" t="s">
        <v>988</v>
      </c>
      <c r="F201" s="53" t="s">
        <v>961</v>
      </c>
      <c r="G201" s="53" t="s">
        <v>1123</v>
      </c>
    </row>
    <row r="202" spans="1:7" ht="13.2" x14ac:dyDescent="0.25">
      <c r="A202" s="53" t="s">
        <v>1146</v>
      </c>
      <c r="B202" s="53"/>
      <c r="C202" s="53" t="s">
        <v>891</v>
      </c>
      <c r="D202" s="53" t="s">
        <v>890</v>
      </c>
      <c r="E202" s="53" t="s">
        <v>1147</v>
      </c>
      <c r="F202" s="53" t="s">
        <v>1027</v>
      </c>
      <c r="G202" s="53" t="s">
        <v>1148</v>
      </c>
    </row>
    <row r="203" spans="1:7" ht="13.2" x14ac:dyDescent="0.25">
      <c r="A203" s="53" t="s">
        <v>1149</v>
      </c>
      <c r="B203" s="53"/>
      <c r="C203" s="53" t="s">
        <v>885</v>
      </c>
      <c r="D203" s="53" t="s">
        <v>892</v>
      </c>
      <c r="E203" s="53" t="s">
        <v>1150</v>
      </c>
      <c r="F203" s="53" t="s">
        <v>1151</v>
      </c>
      <c r="G203" s="53" t="s">
        <v>1152</v>
      </c>
    </row>
    <row r="204" spans="1:7" ht="13.2" x14ac:dyDescent="0.25">
      <c r="A204" s="53" t="s">
        <v>1153</v>
      </c>
      <c r="B204" s="53"/>
      <c r="C204" s="53" t="s">
        <v>353</v>
      </c>
      <c r="D204" s="53" t="s">
        <v>893</v>
      </c>
      <c r="E204" s="53" t="s">
        <v>1154</v>
      </c>
      <c r="F204" s="53" t="s">
        <v>950</v>
      </c>
      <c r="G204" s="53" t="s">
        <v>1123</v>
      </c>
    </row>
    <row r="205" spans="1:7" ht="13.2" x14ac:dyDescent="0.25">
      <c r="A205" s="53" t="s">
        <v>88</v>
      </c>
      <c r="B205" s="53"/>
      <c r="C205" s="53" t="s">
        <v>353</v>
      </c>
      <c r="D205" s="53" t="s">
        <v>761</v>
      </c>
      <c r="E205" s="53" t="s">
        <v>992</v>
      </c>
      <c r="F205" s="53" t="s">
        <v>971</v>
      </c>
      <c r="G205" s="53" t="s">
        <v>1155</v>
      </c>
    </row>
    <row r="206" spans="1:7" ht="13.2" x14ac:dyDescent="0.25">
      <c r="A206" s="53" t="s">
        <v>1156</v>
      </c>
      <c r="B206" s="53"/>
      <c r="C206" s="53" t="s">
        <v>768</v>
      </c>
      <c r="D206" s="53" t="s">
        <v>767</v>
      </c>
      <c r="E206" s="53" t="s">
        <v>998</v>
      </c>
      <c r="F206" s="53" t="s">
        <v>973</v>
      </c>
      <c r="G206" s="53" t="s">
        <v>1157</v>
      </c>
    </row>
    <row r="207" spans="1:7" ht="13.2" x14ac:dyDescent="0.25">
      <c r="A207" s="53" t="s">
        <v>44</v>
      </c>
      <c r="B207" s="53"/>
      <c r="C207" s="53" t="s">
        <v>353</v>
      </c>
      <c r="D207" s="53" t="s">
        <v>895</v>
      </c>
      <c r="E207" s="53" t="s">
        <v>1158</v>
      </c>
      <c r="F207" s="53" t="s">
        <v>950</v>
      </c>
      <c r="G207" s="53" t="s">
        <v>1123</v>
      </c>
    </row>
    <row r="208" spans="1:7" ht="13.2" x14ac:dyDescent="0.25">
      <c r="A208" s="53" t="s">
        <v>1159</v>
      </c>
      <c r="B208" s="53"/>
      <c r="C208" s="53" t="s">
        <v>772</v>
      </c>
      <c r="D208" s="53" t="s">
        <v>895</v>
      </c>
      <c r="E208" s="53" t="s">
        <v>1158</v>
      </c>
      <c r="F208" s="53" t="s">
        <v>950</v>
      </c>
      <c r="G208" s="53" t="s">
        <v>1160</v>
      </c>
    </row>
    <row r="209" spans="1:7" ht="13.2" x14ac:dyDescent="0.25">
      <c r="A209" s="53" t="s">
        <v>65</v>
      </c>
      <c r="B209" s="53"/>
      <c r="C209" s="53" t="s">
        <v>353</v>
      </c>
      <c r="D209" s="53" t="s">
        <v>895</v>
      </c>
      <c r="E209" s="53" t="s">
        <v>1158</v>
      </c>
      <c r="F209" s="53" t="s">
        <v>950</v>
      </c>
      <c r="G209" s="53" t="s">
        <v>1123</v>
      </c>
    </row>
    <row r="210" spans="1:7" ht="13.2" x14ac:dyDescent="0.25">
      <c r="A210" s="53" t="s">
        <v>1161</v>
      </c>
      <c r="B210" s="53"/>
      <c r="C210" s="53" t="s">
        <v>840</v>
      </c>
      <c r="D210" s="53" t="s">
        <v>839</v>
      </c>
      <c r="E210" s="53" t="s">
        <v>1079</v>
      </c>
      <c r="F210" s="53" t="s">
        <v>950</v>
      </c>
      <c r="G210" s="53" t="s">
        <v>1162</v>
      </c>
    </row>
    <row r="211" spans="1:7" ht="13.2" x14ac:dyDescent="0.25">
      <c r="A211" s="53" t="s">
        <v>1163</v>
      </c>
      <c r="B211" s="53"/>
      <c r="C211" s="53" t="s">
        <v>353</v>
      </c>
      <c r="D211" s="53" t="s">
        <v>897</v>
      </c>
      <c r="E211" s="53" t="s">
        <v>1164</v>
      </c>
      <c r="F211" s="53" t="s">
        <v>961</v>
      </c>
      <c r="G211" s="53" t="s">
        <v>1123</v>
      </c>
    </row>
    <row r="212" spans="1:7" ht="13.2" x14ac:dyDescent="0.25">
      <c r="A212" s="53" t="s">
        <v>1165</v>
      </c>
      <c r="B212" s="53"/>
      <c r="C212" s="53" t="s">
        <v>899</v>
      </c>
      <c r="D212" s="53" t="s">
        <v>774</v>
      </c>
      <c r="E212" s="53" t="s">
        <v>1003</v>
      </c>
      <c r="F212" s="53" t="s">
        <v>1004</v>
      </c>
      <c r="G212" s="53" t="s">
        <v>1166</v>
      </c>
    </row>
    <row r="213" spans="1:7" ht="13.2" x14ac:dyDescent="0.25">
      <c r="A213" s="53" t="s">
        <v>393</v>
      </c>
      <c r="B213" s="53"/>
      <c r="C213" s="53" t="s">
        <v>353</v>
      </c>
      <c r="D213" s="53" t="s">
        <v>779</v>
      </c>
      <c r="E213" s="53" t="s">
        <v>1009</v>
      </c>
      <c r="F213" s="53" t="s">
        <v>973</v>
      </c>
      <c r="G213" s="53" t="s">
        <v>1167</v>
      </c>
    </row>
    <row r="214" spans="1:7" ht="13.2" x14ac:dyDescent="0.25">
      <c r="A214" s="53" t="s">
        <v>46</v>
      </c>
      <c r="B214" s="53"/>
      <c r="C214" s="53" t="s">
        <v>353</v>
      </c>
      <c r="D214" s="53" t="s">
        <v>900</v>
      </c>
      <c r="E214" s="53" t="s">
        <v>1168</v>
      </c>
      <c r="F214" s="53" t="s">
        <v>1027</v>
      </c>
      <c r="G214" s="53" t="s">
        <v>1123</v>
      </c>
    </row>
    <row r="215" spans="1:7" ht="13.2" x14ac:dyDescent="0.25">
      <c r="A215" s="53" t="s">
        <v>1169</v>
      </c>
      <c r="B215" s="53"/>
      <c r="C215" s="53" t="s">
        <v>389</v>
      </c>
      <c r="D215" s="53" t="s">
        <v>780</v>
      </c>
      <c r="E215" s="53" t="s">
        <v>1010</v>
      </c>
      <c r="F215" s="53" t="s">
        <v>991</v>
      </c>
      <c r="G215" s="53" t="s">
        <v>1123</v>
      </c>
    </row>
    <row r="216" spans="1:7" ht="13.2" x14ac:dyDescent="0.25">
      <c r="A216" s="53" t="s">
        <v>397</v>
      </c>
      <c r="B216" s="53"/>
      <c r="C216" s="53" t="s">
        <v>357</v>
      </c>
      <c r="D216" s="53" t="s">
        <v>780</v>
      </c>
      <c r="E216" s="53" t="s">
        <v>1010</v>
      </c>
      <c r="F216" s="53" t="s">
        <v>991</v>
      </c>
      <c r="G216" s="53" t="s">
        <v>1123</v>
      </c>
    </row>
    <row r="217" spans="1:7" ht="13.2" x14ac:dyDescent="0.25">
      <c r="A217" s="53" t="s">
        <v>1170</v>
      </c>
      <c r="B217" s="53"/>
      <c r="C217" s="53" t="s">
        <v>764</v>
      </c>
      <c r="D217" s="53" t="s">
        <v>785</v>
      </c>
      <c r="E217" s="53" t="s">
        <v>1018</v>
      </c>
      <c r="F217" s="53" t="s">
        <v>967</v>
      </c>
      <c r="G217" s="53" t="s">
        <v>1123</v>
      </c>
    </row>
    <row r="218" spans="1:7" ht="13.2" x14ac:dyDescent="0.25">
      <c r="A218" s="53" t="s">
        <v>1171</v>
      </c>
      <c r="B218" s="53"/>
      <c r="C218" s="53" t="s">
        <v>787</v>
      </c>
      <c r="D218" s="53" t="s">
        <v>786</v>
      </c>
      <c r="E218" s="53" t="s">
        <v>1019</v>
      </c>
      <c r="F218" s="53" t="s">
        <v>1001</v>
      </c>
      <c r="G218" s="53" t="s">
        <v>1172</v>
      </c>
    </row>
    <row r="219" spans="1:7" ht="13.2" x14ac:dyDescent="0.25">
      <c r="A219" s="53" t="s">
        <v>1173</v>
      </c>
      <c r="B219" s="53"/>
      <c r="C219" s="53" t="s">
        <v>353</v>
      </c>
      <c r="D219" s="53" t="s">
        <v>903</v>
      </c>
      <c r="E219" s="53" t="s">
        <v>1174</v>
      </c>
      <c r="F219" s="53" t="s">
        <v>967</v>
      </c>
      <c r="G219" s="53" t="s">
        <v>1123</v>
      </c>
    </row>
    <row r="220" spans="1:7" ht="13.2" x14ac:dyDescent="0.25">
      <c r="A220" s="53" t="s">
        <v>1175</v>
      </c>
      <c r="B220" s="53"/>
      <c r="C220" s="53" t="s">
        <v>353</v>
      </c>
      <c r="D220" s="53" t="s">
        <v>903</v>
      </c>
      <c r="E220" s="53" t="s">
        <v>1174</v>
      </c>
      <c r="F220" s="53" t="s">
        <v>967</v>
      </c>
      <c r="G220" s="53" t="s">
        <v>1123</v>
      </c>
    </row>
    <row r="221" spans="1:7" ht="13.2" x14ac:dyDescent="0.25">
      <c r="A221" s="53" t="s">
        <v>186</v>
      </c>
      <c r="B221" s="53"/>
      <c r="C221" s="53" t="s">
        <v>353</v>
      </c>
      <c r="D221" s="53" t="s">
        <v>904</v>
      </c>
      <c r="E221" s="53" t="s">
        <v>1176</v>
      </c>
      <c r="F221" s="53" t="s">
        <v>973</v>
      </c>
      <c r="G221" s="53" t="s">
        <v>1123</v>
      </c>
    </row>
    <row r="222" spans="1:7" ht="13.2" x14ac:dyDescent="0.25">
      <c r="A222" s="53" t="s">
        <v>1177</v>
      </c>
      <c r="B222" s="53"/>
      <c r="C222" s="53" t="s">
        <v>353</v>
      </c>
      <c r="D222" s="53" t="s">
        <v>904</v>
      </c>
      <c r="E222" s="53" t="s">
        <v>1176</v>
      </c>
      <c r="F222" s="53" t="s">
        <v>973</v>
      </c>
      <c r="G222" s="53" t="s">
        <v>1178</v>
      </c>
    </row>
    <row r="223" spans="1:7" ht="13.2" x14ac:dyDescent="0.25">
      <c r="A223" s="53" t="s">
        <v>1179</v>
      </c>
      <c r="B223" s="53"/>
      <c r="C223" s="53" t="s">
        <v>353</v>
      </c>
      <c r="D223" s="53" t="s">
        <v>788</v>
      </c>
      <c r="E223" s="53" t="s">
        <v>1020</v>
      </c>
      <c r="F223" s="53" t="s">
        <v>969</v>
      </c>
      <c r="G223" s="53" t="s">
        <v>1180</v>
      </c>
    </row>
    <row r="224" spans="1:7" ht="13.2" x14ac:dyDescent="0.25">
      <c r="A224" s="53" t="s">
        <v>10</v>
      </c>
      <c r="B224" s="53"/>
      <c r="C224" s="53" t="s">
        <v>353</v>
      </c>
      <c r="D224" s="53" t="s">
        <v>789</v>
      </c>
      <c r="E224" s="53" t="s">
        <v>1021</v>
      </c>
      <c r="F224" s="53" t="s">
        <v>967</v>
      </c>
      <c r="G224" s="53" t="s">
        <v>1181</v>
      </c>
    </row>
    <row r="225" spans="1:7" ht="13.2" x14ac:dyDescent="0.25">
      <c r="A225" s="53" t="s">
        <v>1182</v>
      </c>
      <c r="B225" s="53"/>
      <c r="C225" s="53" t="s">
        <v>764</v>
      </c>
      <c r="D225" s="53" t="s">
        <v>907</v>
      </c>
      <c r="E225" s="53" t="s">
        <v>1183</v>
      </c>
      <c r="F225" s="53" t="s">
        <v>991</v>
      </c>
      <c r="G225" s="53" t="s">
        <v>1123</v>
      </c>
    </row>
    <row r="226" spans="1:7" ht="13.2" x14ac:dyDescent="0.25">
      <c r="A226" s="53" t="s">
        <v>1184</v>
      </c>
      <c r="B226" s="53"/>
      <c r="C226" s="53" t="s">
        <v>906</v>
      </c>
      <c r="D226" s="53" t="s">
        <v>907</v>
      </c>
      <c r="E226" s="53" t="s">
        <v>1183</v>
      </c>
      <c r="F226" s="53" t="s">
        <v>991</v>
      </c>
      <c r="G226" s="53" t="s">
        <v>1185</v>
      </c>
    </row>
    <row r="227" spans="1:7" ht="13.2" x14ac:dyDescent="0.25">
      <c r="A227" s="53" t="s">
        <v>548</v>
      </c>
      <c r="B227" s="53"/>
      <c r="C227" s="53" t="s">
        <v>353</v>
      </c>
      <c r="D227" s="53" t="s">
        <v>791</v>
      </c>
      <c r="E227" s="53" t="s">
        <v>1025</v>
      </c>
      <c r="F227" s="53" t="s">
        <v>969</v>
      </c>
      <c r="G227" s="53" t="s">
        <v>1123</v>
      </c>
    </row>
    <row r="228" spans="1:7" ht="13.2" x14ac:dyDescent="0.25">
      <c r="A228" s="53" t="s">
        <v>1186</v>
      </c>
      <c r="B228" s="53"/>
      <c r="C228" s="53" t="s">
        <v>908</v>
      </c>
      <c r="D228" s="53" t="s">
        <v>791</v>
      </c>
      <c r="E228" s="53" t="s">
        <v>1025</v>
      </c>
      <c r="F228" s="53" t="s">
        <v>969</v>
      </c>
      <c r="G228" s="53" t="s">
        <v>1187</v>
      </c>
    </row>
    <row r="229" spans="1:7" ht="13.2" x14ac:dyDescent="0.25">
      <c r="A229" s="53" t="s">
        <v>394</v>
      </c>
      <c r="B229" s="53"/>
      <c r="C229" s="53" t="s">
        <v>795</v>
      </c>
      <c r="D229" s="53" t="s">
        <v>793</v>
      </c>
      <c r="E229" s="53" t="s">
        <v>1026</v>
      </c>
      <c r="F229" s="53" t="s">
        <v>1027</v>
      </c>
      <c r="G229" s="53" t="s">
        <v>1188</v>
      </c>
    </row>
    <row r="230" spans="1:7" ht="13.2" x14ac:dyDescent="0.25">
      <c r="A230" s="53" t="s">
        <v>1189</v>
      </c>
      <c r="B230" s="53"/>
      <c r="C230" s="53" t="s">
        <v>797</v>
      </c>
      <c r="D230" s="53" t="s">
        <v>796</v>
      </c>
      <c r="E230" s="53" t="s">
        <v>1028</v>
      </c>
      <c r="F230" s="53" t="s">
        <v>1029</v>
      </c>
      <c r="G230" s="53" t="s">
        <v>1123</v>
      </c>
    </row>
    <row r="231" spans="1:7" ht="13.2" x14ac:dyDescent="0.25">
      <c r="A231" s="53" t="s">
        <v>1190</v>
      </c>
      <c r="B231" s="53"/>
      <c r="C231" s="53" t="s">
        <v>910</v>
      </c>
      <c r="D231" s="53" t="s">
        <v>798</v>
      </c>
      <c r="E231" s="53" t="s">
        <v>1030</v>
      </c>
      <c r="F231" s="53" t="s">
        <v>983</v>
      </c>
      <c r="G231" s="53" t="s">
        <v>1191</v>
      </c>
    </row>
    <row r="232" spans="1:7" ht="13.2" x14ac:dyDescent="0.25">
      <c r="A232" s="53" t="s">
        <v>1192</v>
      </c>
      <c r="B232" s="53"/>
      <c r="C232" s="53" t="s">
        <v>353</v>
      </c>
      <c r="D232" s="53" t="s">
        <v>803</v>
      </c>
      <c r="E232" s="53" t="s">
        <v>1035</v>
      </c>
      <c r="F232" s="53" t="s">
        <v>961</v>
      </c>
      <c r="G232" s="53" t="s">
        <v>1193</v>
      </c>
    </row>
    <row r="233" spans="1:7" ht="13.2" x14ac:dyDescent="0.25">
      <c r="A233" s="53" t="s">
        <v>1194</v>
      </c>
      <c r="B233" s="53"/>
      <c r="C233" s="53" t="s">
        <v>862</v>
      </c>
      <c r="D233" s="53" t="s">
        <v>912</v>
      </c>
      <c r="E233" s="53" t="s">
        <v>1195</v>
      </c>
      <c r="F233" s="53" t="s">
        <v>961</v>
      </c>
      <c r="G233" s="53" t="s">
        <v>1196</v>
      </c>
    </row>
    <row r="234" spans="1:7" ht="13.2" x14ac:dyDescent="0.25">
      <c r="A234" s="53" t="s">
        <v>399</v>
      </c>
      <c r="B234" s="53"/>
      <c r="C234" s="53" t="s">
        <v>914</v>
      </c>
      <c r="D234" s="53" t="s">
        <v>913</v>
      </c>
      <c r="E234" s="53" t="s">
        <v>1197</v>
      </c>
      <c r="F234" s="53" t="s">
        <v>1027</v>
      </c>
      <c r="G234" s="53" t="s">
        <v>1123</v>
      </c>
    </row>
    <row r="235" spans="1:7" ht="13.2" x14ac:dyDescent="0.25">
      <c r="A235" s="53" t="s">
        <v>1198</v>
      </c>
      <c r="B235" s="53"/>
      <c r="C235" s="53" t="s">
        <v>916</v>
      </c>
      <c r="D235" s="53" t="s">
        <v>915</v>
      </c>
      <c r="E235" s="53" t="s">
        <v>1199</v>
      </c>
      <c r="F235" s="53" t="s">
        <v>1094</v>
      </c>
      <c r="G235" s="53" t="s">
        <v>1200</v>
      </c>
    </row>
    <row r="236" spans="1:7" ht="13.2" x14ac:dyDescent="0.25">
      <c r="A236" s="53" t="s">
        <v>1201</v>
      </c>
      <c r="B236" s="53"/>
      <c r="C236" s="53" t="s">
        <v>353</v>
      </c>
      <c r="D236" s="53" t="s">
        <v>814</v>
      </c>
      <c r="E236" s="53" t="s">
        <v>1046</v>
      </c>
      <c r="F236" s="53" t="s">
        <v>971</v>
      </c>
      <c r="G236" s="53" t="s">
        <v>1202</v>
      </c>
    </row>
    <row r="237" spans="1:7" ht="13.2" x14ac:dyDescent="0.25">
      <c r="A237" s="53" t="s">
        <v>1203</v>
      </c>
      <c r="B237" s="53"/>
      <c r="C237" s="53" t="s">
        <v>918</v>
      </c>
      <c r="D237" s="53" t="s">
        <v>815</v>
      </c>
      <c r="E237" s="53" t="s">
        <v>1048</v>
      </c>
      <c r="F237" s="53" t="s">
        <v>1049</v>
      </c>
      <c r="G237" s="53" t="s">
        <v>1123</v>
      </c>
    </row>
    <row r="238" spans="1:7" ht="13.2" x14ac:dyDescent="0.25">
      <c r="A238" s="53" t="s">
        <v>1204</v>
      </c>
      <c r="B238" s="53"/>
      <c r="C238" s="53" t="s">
        <v>834</v>
      </c>
      <c r="D238" s="53" t="s">
        <v>919</v>
      </c>
      <c r="E238" s="53" t="s">
        <v>1205</v>
      </c>
      <c r="F238" s="53" t="s">
        <v>1206</v>
      </c>
      <c r="G238" s="53" t="s">
        <v>1207</v>
      </c>
    </row>
    <row r="239" spans="1:7" ht="13.2" x14ac:dyDescent="0.25">
      <c r="A239" s="53" t="s">
        <v>1208</v>
      </c>
      <c r="B239" s="53"/>
      <c r="C239" s="53" t="s">
        <v>921</v>
      </c>
      <c r="D239" s="53" t="s">
        <v>818</v>
      </c>
      <c r="E239" s="53" t="s">
        <v>1052</v>
      </c>
      <c r="F239" s="53" t="s">
        <v>983</v>
      </c>
      <c r="G239" s="53" t="s">
        <v>1209</v>
      </c>
    </row>
    <row r="240" spans="1:7" ht="13.2" x14ac:dyDescent="0.25">
      <c r="A240" s="53" t="s">
        <v>1210</v>
      </c>
      <c r="B240" s="53"/>
      <c r="C240" s="53" t="s">
        <v>821</v>
      </c>
      <c r="D240" s="53" t="s">
        <v>820</v>
      </c>
      <c r="E240" s="53" t="s">
        <v>1056</v>
      </c>
      <c r="F240" s="53" t="s">
        <v>950</v>
      </c>
      <c r="G240" s="53" t="s">
        <v>1211</v>
      </c>
    </row>
    <row r="241" spans="1:7" ht="13.2" x14ac:dyDescent="0.25">
      <c r="A241" s="53" t="s">
        <v>610</v>
      </c>
      <c r="B241" s="53"/>
      <c r="C241" s="53" t="s">
        <v>353</v>
      </c>
      <c r="D241" s="53" t="s">
        <v>823</v>
      </c>
      <c r="E241" s="53" t="s">
        <v>1058</v>
      </c>
      <c r="F241" s="53" t="s">
        <v>1027</v>
      </c>
      <c r="G241" s="53" t="s">
        <v>1123</v>
      </c>
    </row>
    <row r="242" spans="1:7" ht="13.2" x14ac:dyDescent="0.25">
      <c r="A242" s="53" t="s">
        <v>1212</v>
      </c>
      <c r="B242" s="53"/>
      <c r="C242" s="53" t="s">
        <v>824</v>
      </c>
      <c r="D242" s="53" t="s">
        <v>823</v>
      </c>
      <c r="E242" s="53" t="s">
        <v>1058</v>
      </c>
      <c r="F242" s="53" t="s">
        <v>1027</v>
      </c>
      <c r="G242" s="53" t="s">
        <v>1213</v>
      </c>
    </row>
    <row r="243" spans="1:7" ht="13.2" x14ac:dyDescent="0.25">
      <c r="A243" s="53" t="s">
        <v>1214</v>
      </c>
      <c r="B243" s="53"/>
      <c r="C243" s="53" t="s">
        <v>93</v>
      </c>
      <c r="D243" s="53" t="s">
        <v>826</v>
      </c>
      <c r="E243" s="53" t="s">
        <v>1060</v>
      </c>
      <c r="F243" s="53" t="s">
        <v>1061</v>
      </c>
      <c r="G243" s="53" t="s">
        <v>1123</v>
      </c>
    </row>
    <row r="244" spans="1:7" ht="13.2" x14ac:dyDescent="0.25">
      <c r="A244" s="53" t="s">
        <v>1215</v>
      </c>
      <c r="B244" s="53"/>
      <c r="C244" s="53" t="s">
        <v>353</v>
      </c>
      <c r="D244" s="53" t="s">
        <v>832</v>
      </c>
      <c r="E244" s="53" t="s">
        <v>1216</v>
      </c>
      <c r="F244" s="53" t="s">
        <v>1206</v>
      </c>
      <c r="G244" s="53" t="s">
        <v>1123</v>
      </c>
    </row>
    <row r="245" spans="1:7" ht="13.2" x14ac:dyDescent="0.25">
      <c r="A245" s="53" t="s">
        <v>1217</v>
      </c>
      <c r="B245" s="53"/>
      <c r="C245" s="53" t="s">
        <v>770</v>
      </c>
      <c r="D245" s="53" t="s">
        <v>832</v>
      </c>
      <c r="E245" s="53" t="s">
        <v>1216</v>
      </c>
      <c r="F245" s="53" t="s">
        <v>1206</v>
      </c>
      <c r="G245" s="53" t="s">
        <v>1123</v>
      </c>
    </row>
    <row r="246" spans="1:7" ht="13.2" x14ac:dyDescent="0.25">
      <c r="A246" s="53" t="s">
        <v>1218</v>
      </c>
      <c r="B246" s="53"/>
      <c r="C246" s="53" t="s">
        <v>885</v>
      </c>
      <c r="D246" s="53" t="s">
        <v>924</v>
      </c>
      <c r="E246" s="53" t="s">
        <v>1219</v>
      </c>
      <c r="F246" s="53" t="s">
        <v>1206</v>
      </c>
      <c r="G246" s="53" t="s">
        <v>1220</v>
      </c>
    </row>
    <row r="247" spans="1:7" ht="13.2" x14ac:dyDescent="0.25">
      <c r="A247" s="53" t="s">
        <v>1221</v>
      </c>
      <c r="B247" s="53"/>
      <c r="C247" s="53" t="s">
        <v>926</v>
      </c>
      <c r="D247" s="53" t="s">
        <v>835</v>
      </c>
      <c r="E247" s="53" t="s">
        <v>1073</v>
      </c>
      <c r="F247" s="53" t="s">
        <v>950</v>
      </c>
      <c r="G247" s="53" t="s">
        <v>1123</v>
      </c>
    </row>
    <row r="248" spans="1:7" ht="13.2" x14ac:dyDescent="0.25">
      <c r="A248" s="53" t="s">
        <v>647</v>
      </c>
      <c r="B248" s="53"/>
      <c r="C248" s="53" t="s">
        <v>353</v>
      </c>
      <c r="D248" s="53" t="s">
        <v>927</v>
      </c>
      <c r="E248" s="53" t="s">
        <v>1222</v>
      </c>
      <c r="F248" s="53" t="s">
        <v>961</v>
      </c>
      <c r="G248" s="53" t="s">
        <v>1123</v>
      </c>
    </row>
    <row r="249" spans="1:7" ht="13.2" x14ac:dyDescent="0.25">
      <c r="A249" s="53" t="s">
        <v>30</v>
      </c>
      <c r="B249" s="53"/>
      <c r="C249" s="53" t="s">
        <v>353</v>
      </c>
      <c r="D249" s="53" t="s">
        <v>839</v>
      </c>
      <c r="E249" s="53" t="s">
        <v>1079</v>
      </c>
      <c r="F249" s="53" t="s">
        <v>950</v>
      </c>
      <c r="G249" s="53" t="s">
        <v>1123</v>
      </c>
    </row>
    <row r="250" spans="1:7" ht="13.2" x14ac:dyDescent="0.25">
      <c r="A250" s="53" t="s">
        <v>1223</v>
      </c>
      <c r="B250" s="53"/>
      <c r="C250" s="53" t="s">
        <v>842</v>
      </c>
      <c r="D250" s="53" t="s">
        <v>841</v>
      </c>
      <c r="E250" s="53" t="s">
        <v>1080</v>
      </c>
      <c r="F250" s="53" t="s">
        <v>961</v>
      </c>
      <c r="G250" s="53" t="s">
        <v>1224</v>
      </c>
    </row>
    <row r="251" spans="1:7" ht="13.2" x14ac:dyDescent="0.25">
      <c r="A251" s="53" t="s">
        <v>42</v>
      </c>
      <c r="B251" s="53"/>
      <c r="C251" s="53" t="s">
        <v>353</v>
      </c>
      <c r="D251" s="53" t="s">
        <v>929</v>
      </c>
      <c r="E251" s="53" t="s">
        <v>1225</v>
      </c>
      <c r="F251" s="53" t="s">
        <v>950</v>
      </c>
      <c r="G251" s="53" t="s">
        <v>1123</v>
      </c>
    </row>
    <row r="252" spans="1:7" ht="13.2" x14ac:dyDescent="0.25">
      <c r="A252" s="53" t="s">
        <v>109</v>
      </c>
      <c r="B252" s="53"/>
      <c r="C252" s="53" t="s">
        <v>353</v>
      </c>
      <c r="D252" s="53" t="s">
        <v>848</v>
      </c>
      <c r="E252" s="53" t="s">
        <v>1088</v>
      </c>
      <c r="F252" s="53" t="s">
        <v>950</v>
      </c>
      <c r="G252" s="53" t="s">
        <v>1123</v>
      </c>
    </row>
    <row r="253" spans="1:7" ht="13.2" x14ac:dyDescent="0.25">
      <c r="A253" s="53" t="s">
        <v>1226</v>
      </c>
      <c r="B253" s="53"/>
      <c r="C253" s="53" t="s">
        <v>353</v>
      </c>
      <c r="D253" s="53" t="s">
        <v>848</v>
      </c>
      <c r="E253" s="53" t="s">
        <v>1088</v>
      </c>
      <c r="F253" s="53" t="s">
        <v>950</v>
      </c>
      <c r="G253" s="53" t="s">
        <v>1123</v>
      </c>
    </row>
    <row r="254" spans="1:7" ht="13.2" x14ac:dyDescent="0.25">
      <c r="A254" s="53" t="s">
        <v>1227</v>
      </c>
      <c r="B254" s="53"/>
      <c r="C254" s="53" t="s">
        <v>353</v>
      </c>
      <c r="D254" s="53" t="s">
        <v>853</v>
      </c>
      <c r="E254" s="53" t="s">
        <v>1096</v>
      </c>
      <c r="F254" s="53" t="s">
        <v>1097</v>
      </c>
      <c r="G254" s="53" t="s">
        <v>1228</v>
      </c>
    </row>
    <row r="255" spans="1:7" ht="13.2" x14ac:dyDescent="0.25">
      <c r="A255" s="53" t="s">
        <v>676</v>
      </c>
      <c r="B255" s="53"/>
      <c r="C255" s="53" t="s">
        <v>353</v>
      </c>
      <c r="D255" s="53" t="s">
        <v>853</v>
      </c>
      <c r="E255" s="53" t="s">
        <v>1096</v>
      </c>
      <c r="F255" s="53" t="s">
        <v>1097</v>
      </c>
      <c r="G255" s="53" t="s">
        <v>1123</v>
      </c>
    </row>
    <row r="256" spans="1:7" ht="13.2" x14ac:dyDescent="0.25">
      <c r="A256" s="53" t="s">
        <v>1229</v>
      </c>
      <c r="B256" s="53"/>
      <c r="C256" s="53" t="s">
        <v>801</v>
      </c>
      <c r="D256" s="53" t="s">
        <v>854</v>
      </c>
      <c r="E256" s="53" t="s">
        <v>1098</v>
      </c>
      <c r="F256" s="53" t="s">
        <v>961</v>
      </c>
      <c r="G256" s="53" t="s">
        <v>1230</v>
      </c>
    </row>
    <row r="257" spans="1:7" ht="13.2" x14ac:dyDescent="0.25">
      <c r="A257" s="53" t="s">
        <v>28</v>
      </c>
      <c r="B257" s="53"/>
      <c r="C257" s="53" t="s">
        <v>353</v>
      </c>
      <c r="D257" s="53" t="s">
        <v>866</v>
      </c>
      <c r="E257" s="53" t="s">
        <v>1108</v>
      </c>
      <c r="F257" s="53" t="s">
        <v>1109</v>
      </c>
      <c r="G257" s="53" t="s">
        <v>1123</v>
      </c>
    </row>
    <row r="258" spans="1:7" ht="13.2" x14ac:dyDescent="0.25">
      <c r="A258" s="53" t="s">
        <v>1231</v>
      </c>
      <c r="B258" s="53"/>
      <c r="C258" s="53" t="s">
        <v>933</v>
      </c>
      <c r="D258" s="53" t="s">
        <v>868</v>
      </c>
      <c r="E258" s="53" t="s">
        <v>1111</v>
      </c>
      <c r="F258" s="53" t="s">
        <v>1112</v>
      </c>
      <c r="G258" s="53" t="s">
        <v>1232</v>
      </c>
    </row>
    <row r="259" spans="1:7" ht="13.2" x14ac:dyDescent="0.25">
      <c r="A259" s="53" t="s">
        <v>1233</v>
      </c>
      <c r="B259" s="53"/>
      <c r="C259" s="53" t="s">
        <v>935</v>
      </c>
      <c r="D259" s="53" t="s">
        <v>934</v>
      </c>
      <c r="E259" s="53" t="s">
        <v>1234</v>
      </c>
      <c r="F259" s="53" t="s">
        <v>1235</v>
      </c>
      <c r="G259" s="53" t="s">
        <v>1123</v>
      </c>
    </row>
    <row r="260" spans="1:7" ht="13.2" x14ac:dyDescent="0.25">
      <c r="A260" s="53" t="s">
        <v>1236</v>
      </c>
      <c r="B260" s="53"/>
      <c r="C260" s="53" t="s">
        <v>772</v>
      </c>
      <c r="D260" s="53" t="s">
        <v>936</v>
      </c>
      <c r="E260" s="53" t="s">
        <v>1237</v>
      </c>
      <c r="F260" s="53" t="s">
        <v>969</v>
      </c>
      <c r="G260" s="53" t="s">
        <v>1238</v>
      </c>
    </row>
    <row r="261" spans="1:7" ht="13.2" x14ac:dyDescent="0.25">
      <c r="A261" s="53" t="s">
        <v>370</v>
      </c>
      <c r="B261" s="53"/>
      <c r="C261" s="53" t="s">
        <v>353</v>
      </c>
      <c r="D261" s="53" t="s">
        <v>869</v>
      </c>
      <c r="E261" s="53" t="s">
        <v>1114</v>
      </c>
      <c r="F261" s="53" t="s">
        <v>961</v>
      </c>
      <c r="G261" s="53" t="s">
        <v>1239</v>
      </c>
    </row>
    <row r="262" spans="1:7" ht="13.2" x14ac:dyDescent="0.25">
      <c r="A262" s="53" t="s">
        <v>398</v>
      </c>
      <c r="B262" s="53"/>
      <c r="C262" s="53" t="s">
        <v>939</v>
      </c>
      <c r="D262" s="53" t="s">
        <v>938</v>
      </c>
      <c r="E262" s="53" t="s">
        <v>1240</v>
      </c>
      <c r="F262" s="53" t="s">
        <v>991</v>
      </c>
      <c r="G262" s="53" t="s">
        <v>1241</v>
      </c>
    </row>
    <row r="263" spans="1:7" ht="13.2" x14ac:dyDescent="0.25">
      <c r="A263" s="53" t="s">
        <v>1242</v>
      </c>
      <c r="B263" s="53"/>
      <c r="C263" s="53" t="s">
        <v>353</v>
      </c>
      <c r="D263" s="53" t="s">
        <v>940</v>
      </c>
      <c r="E263" s="53" t="s">
        <v>1243</v>
      </c>
      <c r="F263" s="53" t="s">
        <v>950</v>
      </c>
      <c r="G263" s="53" t="s">
        <v>1123</v>
      </c>
    </row>
    <row r="264" spans="1:7" ht="13.2" x14ac:dyDescent="0.25">
      <c r="A264" s="53" t="s">
        <v>1244</v>
      </c>
      <c r="B264" s="53"/>
      <c r="C264" s="53" t="s">
        <v>941</v>
      </c>
      <c r="D264" s="53" t="s">
        <v>940</v>
      </c>
      <c r="E264" s="53" t="s">
        <v>1243</v>
      </c>
      <c r="F264" s="53" t="s">
        <v>950</v>
      </c>
      <c r="G264" s="53" t="s">
        <v>1245</v>
      </c>
    </row>
    <row r="265" spans="1:7" ht="13.2" x14ac:dyDescent="0.25">
      <c r="A265" s="53" t="s">
        <v>1246</v>
      </c>
      <c r="B265" s="53"/>
      <c r="C265" s="53" t="s">
        <v>353</v>
      </c>
      <c r="D265" s="53" t="s">
        <v>903</v>
      </c>
      <c r="E265" s="53" t="s">
        <v>1174</v>
      </c>
      <c r="F265" s="53" t="s">
        <v>967</v>
      </c>
      <c r="G265" s="53" t="s">
        <v>1123</v>
      </c>
    </row>
    <row r="266" spans="1:7" ht="13.2" x14ac:dyDescent="0.25">
      <c r="A266" s="53" t="s">
        <v>730</v>
      </c>
      <c r="B266" s="53"/>
      <c r="C266" s="53" t="s">
        <v>855</v>
      </c>
      <c r="D266" s="53" t="s">
        <v>942</v>
      </c>
      <c r="E266" s="53" t="s">
        <v>1247</v>
      </c>
      <c r="F266" s="53" t="s">
        <v>961</v>
      </c>
      <c r="G266" s="53" t="s">
        <v>1123</v>
      </c>
    </row>
    <row r="267" spans="1:7" ht="13.2" x14ac:dyDescent="0.25">
      <c r="A267" s="53" t="s">
        <v>729</v>
      </c>
      <c r="B267" s="53"/>
      <c r="C267" s="53" t="s">
        <v>941</v>
      </c>
      <c r="D267" s="53" t="s">
        <v>942</v>
      </c>
      <c r="E267" s="53" t="s">
        <v>1248</v>
      </c>
      <c r="F267" s="53" t="s">
        <v>961</v>
      </c>
      <c r="G267" s="53" t="s">
        <v>1249</v>
      </c>
    </row>
    <row r="268" spans="1:7" ht="13.2" x14ac:dyDescent="0.25">
      <c r="A268" s="53" t="s">
        <v>382</v>
      </c>
      <c r="B268" s="53"/>
      <c r="C268" s="53" t="s">
        <v>944</v>
      </c>
      <c r="D268" s="53" t="s">
        <v>943</v>
      </c>
      <c r="E268" s="53" t="s">
        <v>1250</v>
      </c>
      <c r="F268" s="53" t="s">
        <v>967</v>
      </c>
      <c r="G268" s="53" t="s">
        <v>1123</v>
      </c>
    </row>
    <row r="269" spans="1:7" ht="13.2" x14ac:dyDescent="0.25">
      <c r="A269" s="53" t="s">
        <v>1251</v>
      </c>
      <c r="B269" s="53"/>
      <c r="C269" s="53" t="s">
        <v>875</v>
      </c>
      <c r="D269" s="53" t="s">
        <v>873</v>
      </c>
      <c r="E269" s="53" t="s">
        <v>1117</v>
      </c>
      <c r="F269" s="53" t="s">
        <v>1118</v>
      </c>
      <c r="G269" s="53" t="s">
        <v>1123</v>
      </c>
    </row>
    <row r="270" spans="1:7" ht="13.2" x14ac:dyDescent="0.25">
      <c r="A270" s="53" t="s">
        <v>1252</v>
      </c>
      <c r="B270" s="53"/>
      <c r="C270" s="53" t="s">
        <v>732</v>
      </c>
      <c r="D270" s="53" t="s">
        <v>873</v>
      </c>
      <c r="E270" s="53" t="s">
        <v>1117</v>
      </c>
      <c r="F270" s="53" t="s">
        <v>1118</v>
      </c>
      <c r="G270" s="53" t="s">
        <v>1123</v>
      </c>
    </row>
    <row r="271" spans="1:7" ht="13.2" x14ac:dyDescent="0.25">
      <c r="A271" s="53" t="s">
        <v>1253</v>
      </c>
      <c r="B271" s="53"/>
      <c r="C271" s="53" t="s">
        <v>947</v>
      </c>
      <c r="D271" s="53" t="s">
        <v>946</v>
      </c>
      <c r="E271" s="53" t="s">
        <v>1254</v>
      </c>
      <c r="F271" s="53" t="s">
        <v>971</v>
      </c>
      <c r="G271" s="53" t="s">
        <v>1255</v>
      </c>
    </row>
    <row r="272" spans="1:7" ht="13.2" x14ac:dyDescent="0.25">
      <c r="A272" s="53" t="s">
        <v>1256</v>
      </c>
      <c r="B272" s="53"/>
      <c r="C272" s="53" t="s">
        <v>353</v>
      </c>
      <c r="D272" s="53" t="s">
        <v>948</v>
      </c>
      <c r="E272" s="53" t="s">
        <v>1257</v>
      </c>
      <c r="F272" s="53" t="s">
        <v>1258</v>
      </c>
      <c r="G272" s="53" t="s">
        <v>1123</v>
      </c>
    </row>
    <row r="273" spans="1:9" s="29" customFormat="1" ht="27.9" customHeight="1" x14ac:dyDescent="0.25">
      <c r="A273" s="29" t="s">
        <v>27</v>
      </c>
      <c r="B273" s="50" t="s">
        <v>1259</v>
      </c>
      <c r="D273" s="29" t="s">
        <v>419</v>
      </c>
      <c r="E273" s="29" t="s">
        <v>420</v>
      </c>
      <c r="F273" s="29" t="s">
        <v>421</v>
      </c>
      <c r="G273" s="30" t="s">
        <v>422</v>
      </c>
      <c r="H273" s="29" t="s">
        <v>254</v>
      </c>
      <c r="I273" s="29" t="s">
        <v>255</v>
      </c>
    </row>
    <row r="274" spans="1:9" ht="16.5" customHeight="1" x14ac:dyDescent="0.25">
      <c r="A274" t="s">
        <v>141</v>
      </c>
      <c r="B274" s="26" t="s">
        <v>1259</v>
      </c>
      <c r="D274" t="s">
        <v>431</v>
      </c>
      <c r="E274" t="s">
        <v>432</v>
      </c>
      <c r="F274" t="s">
        <v>433</v>
      </c>
      <c r="G274" s="55" t="s">
        <v>434</v>
      </c>
      <c r="H274" t="s">
        <v>257</v>
      </c>
      <c r="I274" t="s">
        <v>258</v>
      </c>
    </row>
    <row r="275" spans="1:9" ht="16.5" customHeight="1" x14ac:dyDescent="0.25">
      <c r="A275" s="53" t="s">
        <v>142</v>
      </c>
      <c r="B275" s="56" t="s">
        <v>1259</v>
      </c>
      <c r="C275" s="53" t="s">
        <v>367</v>
      </c>
      <c r="D275" s="53" t="s">
        <v>740</v>
      </c>
      <c r="E275" s="53" t="s">
        <v>960</v>
      </c>
      <c r="F275" s="53" t="s">
        <v>961</v>
      </c>
      <c r="G275" s="55" t="s">
        <v>434</v>
      </c>
    </row>
    <row r="276" spans="1:9" ht="16.5" customHeight="1" x14ac:dyDescent="0.25">
      <c r="A276" t="s">
        <v>147</v>
      </c>
      <c r="B276" s="26" t="s">
        <v>1259</v>
      </c>
      <c r="D276" t="s">
        <v>448</v>
      </c>
      <c r="E276" t="s">
        <v>449</v>
      </c>
      <c r="F276" t="s">
        <v>450</v>
      </c>
      <c r="G276" s="55" t="s">
        <v>451</v>
      </c>
      <c r="H276" t="s">
        <v>261</v>
      </c>
      <c r="I276" t="s">
        <v>256</v>
      </c>
    </row>
    <row r="277" spans="1:9" ht="16.5" customHeight="1" x14ac:dyDescent="0.25">
      <c r="A277" t="s">
        <v>156</v>
      </c>
      <c r="B277" s="26" t="s">
        <v>1259</v>
      </c>
      <c r="D277" t="s">
        <v>461</v>
      </c>
      <c r="E277" t="s">
        <v>462</v>
      </c>
      <c r="F277" t="s">
        <v>463</v>
      </c>
      <c r="G277" s="55" t="s">
        <v>464</v>
      </c>
      <c r="H277" t="s">
        <v>256</v>
      </c>
      <c r="I277" t="s">
        <v>263</v>
      </c>
    </row>
    <row r="278" spans="1:9" ht="16.5" customHeight="1" x14ac:dyDescent="0.25">
      <c r="A278" t="s">
        <v>98</v>
      </c>
      <c r="B278" s="26" t="s">
        <v>1259</v>
      </c>
      <c r="D278" t="s">
        <v>468</v>
      </c>
      <c r="E278" t="s">
        <v>469</v>
      </c>
      <c r="F278" t="s">
        <v>470</v>
      </c>
      <c r="G278" s="55" t="s">
        <v>471</v>
      </c>
      <c r="H278" t="s">
        <v>264</v>
      </c>
      <c r="I278" t="s">
        <v>265</v>
      </c>
    </row>
    <row r="279" spans="1:9" ht="16.5" customHeight="1" x14ac:dyDescent="0.25">
      <c r="A279" s="53" t="s">
        <v>70</v>
      </c>
      <c r="B279" s="56" t="s">
        <v>1259</v>
      </c>
      <c r="C279" s="53" t="s">
        <v>367</v>
      </c>
      <c r="D279" s="53" t="s">
        <v>757</v>
      </c>
      <c r="E279" s="53" t="s">
        <v>987</v>
      </c>
      <c r="F279" s="53" t="s">
        <v>950</v>
      </c>
      <c r="G279" s="55" t="s">
        <v>472</v>
      </c>
    </row>
    <row r="280" spans="1:9" ht="16.5" customHeight="1" x14ac:dyDescent="0.25">
      <c r="A280" t="s">
        <v>163</v>
      </c>
      <c r="B280" s="26" t="s">
        <v>1259</v>
      </c>
      <c r="D280" t="s">
        <v>477</v>
      </c>
      <c r="E280" t="s">
        <v>478</v>
      </c>
      <c r="F280" t="s">
        <v>479</v>
      </c>
      <c r="G280" s="55" t="s">
        <v>480</v>
      </c>
      <c r="H280" t="s">
        <v>267</v>
      </c>
      <c r="I280" t="s">
        <v>268</v>
      </c>
    </row>
    <row r="281" spans="1:9" ht="16.5" customHeight="1" x14ac:dyDescent="0.25">
      <c r="A281" t="s">
        <v>481</v>
      </c>
      <c r="B281" s="26" t="s">
        <v>1259</v>
      </c>
      <c r="D281" t="s">
        <v>477</v>
      </c>
      <c r="E281" t="s">
        <v>478</v>
      </c>
      <c r="F281" t="s">
        <v>479</v>
      </c>
      <c r="G281" s="55" t="s">
        <v>480</v>
      </c>
      <c r="H281" t="s">
        <v>267</v>
      </c>
      <c r="I281" t="s">
        <v>268</v>
      </c>
    </row>
    <row r="282" spans="1:9" ht="16.5" customHeight="1" x14ac:dyDescent="0.25">
      <c r="A282" s="53" t="s">
        <v>172</v>
      </c>
      <c r="B282" s="56" t="s">
        <v>1259</v>
      </c>
      <c r="C282" s="53" t="s">
        <v>367</v>
      </c>
      <c r="D282" s="53" t="s">
        <v>767</v>
      </c>
      <c r="E282" s="53" t="s">
        <v>998</v>
      </c>
      <c r="F282" s="53" t="s">
        <v>973</v>
      </c>
      <c r="G282" s="55" t="s">
        <v>494</v>
      </c>
    </row>
    <row r="283" spans="1:9" ht="16.5" customHeight="1" x14ac:dyDescent="0.25">
      <c r="A283" t="s">
        <v>65</v>
      </c>
      <c r="B283" s="26" t="s">
        <v>1259</v>
      </c>
      <c r="D283" t="s">
        <v>497</v>
      </c>
      <c r="E283" t="s">
        <v>498</v>
      </c>
      <c r="F283" t="s">
        <v>423</v>
      </c>
      <c r="G283" s="55" t="s">
        <v>499</v>
      </c>
      <c r="H283" t="s">
        <v>272</v>
      </c>
      <c r="I283" t="s">
        <v>273</v>
      </c>
    </row>
    <row r="284" spans="1:9" ht="16.5" customHeight="1" x14ac:dyDescent="0.25">
      <c r="A284" t="s">
        <v>500</v>
      </c>
      <c r="B284" s="26" t="s">
        <v>1259</v>
      </c>
      <c r="D284" t="s">
        <v>501</v>
      </c>
      <c r="E284" t="s">
        <v>502</v>
      </c>
      <c r="F284" t="s">
        <v>503</v>
      </c>
      <c r="G284" s="55" t="s">
        <v>504</v>
      </c>
      <c r="H284" t="s">
        <v>256</v>
      </c>
      <c r="I284" t="s">
        <v>274</v>
      </c>
    </row>
    <row r="285" spans="1:9" ht="16.5" customHeight="1" x14ac:dyDescent="0.25">
      <c r="A285" t="s">
        <v>174</v>
      </c>
      <c r="B285" s="26" t="s">
        <v>1259</v>
      </c>
      <c r="D285" t="s">
        <v>501</v>
      </c>
      <c r="E285" t="s">
        <v>502</v>
      </c>
      <c r="F285" t="s">
        <v>503</v>
      </c>
      <c r="G285" s="55" t="s">
        <v>504</v>
      </c>
      <c r="H285" t="s">
        <v>256</v>
      </c>
      <c r="I285" t="s">
        <v>274</v>
      </c>
    </row>
    <row r="286" spans="1:9" ht="16.5" customHeight="1" x14ac:dyDescent="0.25">
      <c r="A286" t="s">
        <v>507</v>
      </c>
      <c r="B286" s="26" t="s">
        <v>1259</v>
      </c>
      <c r="D286" t="s">
        <v>508</v>
      </c>
      <c r="E286" t="s">
        <v>509</v>
      </c>
      <c r="F286" t="s">
        <v>423</v>
      </c>
      <c r="G286" s="55" t="s">
        <v>510</v>
      </c>
      <c r="H286" t="s">
        <v>275</v>
      </c>
      <c r="I286" t="s">
        <v>276</v>
      </c>
    </row>
    <row r="287" spans="1:9" ht="16.5" customHeight="1" x14ac:dyDescent="0.25">
      <c r="A287" t="s">
        <v>181</v>
      </c>
      <c r="B287" s="26" t="s">
        <v>1259</v>
      </c>
      <c r="D287" t="s">
        <v>514</v>
      </c>
      <c r="E287" t="s">
        <v>515</v>
      </c>
      <c r="F287" t="s">
        <v>423</v>
      </c>
      <c r="G287" s="55" t="s">
        <v>516</v>
      </c>
      <c r="H287" t="s">
        <v>277</v>
      </c>
      <c r="I287" t="s">
        <v>278</v>
      </c>
    </row>
    <row r="288" spans="1:9" ht="16.5" customHeight="1" x14ac:dyDescent="0.25">
      <c r="A288" t="s">
        <v>182</v>
      </c>
      <c r="B288" s="26" t="s">
        <v>1259</v>
      </c>
      <c r="D288" t="s">
        <v>517</v>
      </c>
      <c r="E288" t="s">
        <v>518</v>
      </c>
      <c r="F288" t="s">
        <v>423</v>
      </c>
      <c r="G288" s="55" t="s">
        <v>519</v>
      </c>
      <c r="H288" t="s">
        <v>279</v>
      </c>
      <c r="I288" t="s">
        <v>280</v>
      </c>
    </row>
    <row r="289" spans="1:9" ht="16.5" customHeight="1" x14ac:dyDescent="0.25">
      <c r="A289" t="s">
        <v>528</v>
      </c>
      <c r="B289" s="26" t="s">
        <v>1259</v>
      </c>
      <c r="D289" t="s">
        <v>525</v>
      </c>
      <c r="E289" t="s">
        <v>526</v>
      </c>
      <c r="F289" t="s">
        <v>503</v>
      </c>
      <c r="G289" s="55" t="s">
        <v>527</v>
      </c>
      <c r="H289" t="s">
        <v>281</v>
      </c>
      <c r="I289" t="s">
        <v>282</v>
      </c>
    </row>
    <row r="290" spans="1:9" ht="16.5" customHeight="1" x14ac:dyDescent="0.25">
      <c r="A290" t="s">
        <v>186</v>
      </c>
      <c r="B290" s="26" t="s">
        <v>1259</v>
      </c>
      <c r="D290" t="s">
        <v>529</v>
      </c>
      <c r="E290" t="s">
        <v>530</v>
      </c>
      <c r="F290" t="s">
        <v>450</v>
      </c>
      <c r="G290" s="55" t="s">
        <v>531</v>
      </c>
      <c r="H290" t="s">
        <v>283</v>
      </c>
      <c r="I290" t="s">
        <v>256</v>
      </c>
    </row>
    <row r="291" spans="1:9" ht="16.5" customHeight="1" x14ac:dyDescent="0.25">
      <c r="A291" t="s">
        <v>189</v>
      </c>
      <c r="B291" s="26" t="s">
        <v>1259</v>
      </c>
      <c r="D291" t="s">
        <v>534</v>
      </c>
      <c r="E291" t="s">
        <v>535</v>
      </c>
      <c r="F291" t="s">
        <v>423</v>
      </c>
      <c r="G291" s="55" t="s">
        <v>536</v>
      </c>
      <c r="H291" t="s">
        <v>284</v>
      </c>
      <c r="I291" t="s">
        <v>256</v>
      </c>
    </row>
    <row r="292" spans="1:9" ht="16.5" customHeight="1" x14ac:dyDescent="0.25">
      <c r="A292" t="s">
        <v>542</v>
      </c>
      <c r="B292" s="26" t="s">
        <v>1259</v>
      </c>
      <c r="D292" t="s">
        <v>543</v>
      </c>
      <c r="E292" t="s">
        <v>544</v>
      </c>
      <c r="F292" t="s">
        <v>470</v>
      </c>
      <c r="G292" s="55" t="s">
        <v>545</v>
      </c>
      <c r="H292" t="s">
        <v>286</v>
      </c>
      <c r="I292" t="s">
        <v>287</v>
      </c>
    </row>
    <row r="293" spans="1:9" ht="16.5" customHeight="1" x14ac:dyDescent="0.25">
      <c r="A293" t="s">
        <v>548</v>
      </c>
      <c r="B293" s="26" t="s">
        <v>1259</v>
      </c>
      <c r="D293" t="s">
        <v>549</v>
      </c>
      <c r="E293" t="s">
        <v>550</v>
      </c>
      <c r="F293" t="s">
        <v>444</v>
      </c>
      <c r="G293" s="55" t="s">
        <v>551</v>
      </c>
      <c r="H293" t="s">
        <v>288</v>
      </c>
      <c r="I293" t="s">
        <v>289</v>
      </c>
    </row>
    <row r="294" spans="1:9" ht="16.5" customHeight="1" x14ac:dyDescent="0.25">
      <c r="A294" s="53" t="s">
        <v>193</v>
      </c>
      <c r="B294" s="56" t="s">
        <v>1259</v>
      </c>
      <c r="C294" s="53" t="s">
        <v>367</v>
      </c>
      <c r="D294" s="53" t="s">
        <v>796</v>
      </c>
      <c r="E294" s="53" t="s">
        <v>1028</v>
      </c>
      <c r="F294" s="53" t="s">
        <v>1029</v>
      </c>
      <c r="G294" s="55" t="s">
        <v>557</v>
      </c>
    </row>
    <row r="295" spans="1:9" ht="16.5" customHeight="1" x14ac:dyDescent="0.25">
      <c r="A295" s="53" t="s">
        <v>196</v>
      </c>
      <c r="B295" s="56" t="s">
        <v>1259</v>
      </c>
      <c r="C295" s="53" t="s">
        <v>367</v>
      </c>
      <c r="D295" s="53" t="s">
        <v>802</v>
      </c>
      <c r="E295" s="53" t="s">
        <v>1034</v>
      </c>
      <c r="F295" s="53" t="s">
        <v>967</v>
      </c>
      <c r="G295" s="55" t="s">
        <v>558</v>
      </c>
    </row>
    <row r="296" spans="1:9" ht="16.5" customHeight="1" x14ac:dyDescent="0.25">
      <c r="A296" t="s">
        <v>26</v>
      </c>
      <c r="B296" s="26" t="s">
        <v>1259</v>
      </c>
      <c r="D296" t="s">
        <v>562</v>
      </c>
      <c r="E296" t="s">
        <v>563</v>
      </c>
      <c r="F296" t="s">
        <v>421</v>
      </c>
      <c r="G296" s="55" t="s">
        <v>564</v>
      </c>
      <c r="H296" t="s">
        <v>291</v>
      </c>
      <c r="I296" t="s">
        <v>292</v>
      </c>
    </row>
    <row r="297" spans="1:9" ht="16.5" customHeight="1" x14ac:dyDescent="0.25">
      <c r="A297" t="s">
        <v>215</v>
      </c>
      <c r="B297" s="26" t="s">
        <v>1259</v>
      </c>
      <c r="D297" t="s">
        <v>587</v>
      </c>
      <c r="E297" t="s">
        <v>588</v>
      </c>
      <c r="F297" t="s">
        <v>475</v>
      </c>
      <c r="G297" s="55" t="s">
        <v>589</v>
      </c>
      <c r="H297" t="s">
        <v>296</v>
      </c>
      <c r="I297" t="s">
        <v>256</v>
      </c>
    </row>
    <row r="298" spans="1:9" ht="16.5" customHeight="1" x14ac:dyDescent="0.25">
      <c r="A298" t="s">
        <v>598</v>
      </c>
      <c r="B298" s="26" t="s">
        <v>1259</v>
      </c>
      <c r="D298" t="s">
        <v>599</v>
      </c>
      <c r="E298" t="s">
        <v>600</v>
      </c>
      <c r="F298" t="s">
        <v>601</v>
      </c>
      <c r="G298" s="55" t="s">
        <v>602</v>
      </c>
      <c r="H298" t="s">
        <v>298</v>
      </c>
      <c r="I298" t="s">
        <v>299</v>
      </c>
    </row>
    <row r="299" spans="1:9" ht="16.5" customHeight="1" x14ac:dyDescent="0.25">
      <c r="A299" t="s">
        <v>32</v>
      </c>
      <c r="B299" s="26" t="s">
        <v>1259</v>
      </c>
      <c r="D299" t="s">
        <v>605</v>
      </c>
      <c r="E299" t="s">
        <v>606</v>
      </c>
      <c r="F299" t="s">
        <v>423</v>
      </c>
      <c r="G299" s="55" t="s">
        <v>607</v>
      </c>
      <c r="H299" t="s">
        <v>300</v>
      </c>
      <c r="I299" t="s">
        <v>301</v>
      </c>
    </row>
    <row r="300" spans="1:9" ht="16.5" customHeight="1" x14ac:dyDescent="0.25">
      <c r="A300" t="s">
        <v>33</v>
      </c>
      <c r="B300" s="26" t="s">
        <v>1259</v>
      </c>
      <c r="D300" t="s">
        <v>605</v>
      </c>
      <c r="E300" t="s">
        <v>606</v>
      </c>
      <c r="F300" t="s">
        <v>423</v>
      </c>
      <c r="G300" s="55" t="s">
        <v>607</v>
      </c>
      <c r="H300" t="s">
        <v>300</v>
      </c>
      <c r="I300" t="s">
        <v>301</v>
      </c>
    </row>
    <row r="301" spans="1:9" ht="16.5" customHeight="1" x14ac:dyDescent="0.25">
      <c r="A301" t="s">
        <v>610</v>
      </c>
      <c r="B301" s="26" t="s">
        <v>1259</v>
      </c>
      <c r="C301" s="26"/>
      <c r="D301" t="s">
        <v>611</v>
      </c>
      <c r="E301" t="s">
        <v>612</v>
      </c>
      <c r="F301" t="s">
        <v>479</v>
      </c>
      <c r="G301" s="55" t="s">
        <v>613</v>
      </c>
      <c r="H301" t="s">
        <v>302</v>
      </c>
      <c r="I301" t="s">
        <v>303</v>
      </c>
    </row>
    <row r="302" spans="1:9" ht="16.5" customHeight="1" x14ac:dyDescent="0.25">
      <c r="A302" s="53" t="s">
        <v>614</v>
      </c>
      <c r="B302" s="56" t="s">
        <v>1259</v>
      </c>
      <c r="C302" s="53" t="s">
        <v>367</v>
      </c>
      <c r="D302" s="53" t="s">
        <v>823</v>
      </c>
      <c r="E302" s="53" t="s">
        <v>1058</v>
      </c>
      <c r="F302" s="53" t="s">
        <v>1027</v>
      </c>
      <c r="G302" s="55" t="s">
        <v>613</v>
      </c>
    </row>
    <row r="303" spans="1:9" ht="16.5" customHeight="1" x14ac:dyDescent="0.25">
      <c r="A303" s="53" t="s">
        <v>75</v>
      </c>
      <c r="B303" s="56" t="s">
        <v>1259</v>
      </c>
      <c r="C303" s="53" t="s">
        <v>367</v>
      </c>
      <c r="D303" s="53" t="s">
        <v>832</v>
      </c>
      <c r="E303" s="53" t="s">
        <v>1070</v>
      </c>
      <c r="F303" s="53" t="s">
        <v>1071</v>
      </c>
      <c r="G303" s="55" t="s">
        <v>628</v>
      </c>
    </row>
    <row r="304" spans="1:9" ht="33.6" customHeight="1" x14ac:dyDescent="0.25">
      <c r="A304" t="s">
        <v>647</v>
      </c>
      <c r="B304" s="26" t="s">
        <v>1259</v>
      </c>
      <c r="D304" t="s">
        <v>648</v>
      </c>
      <c r="E304" t="s">
        <v>649</v>
      </c>
      <c r="F304" t="s">
        <v>433</v>
      </c>
      <c r="G304" s="55" t="s">
        <v>650</v>
      </c>
      <c r="H304" t="s">
        <v>313</v>
      </c>
      <c r="I304" t="s">
        <v>314</v>
      </c>
    </row>
    <row r="305" spans="1:9" ht="16.5" customHeight="1" x14ac:dyDescent="0.25">
      <c r="A305" t="s">
        <v>117</v>
      </c>
      <c r="B305" s="26" t="s">
        <v>1259</v>
      </c>
      <c r="D305" t="s">
        <v>651</v>
      </c>
      <c r="E305" t="s">
        <v>652</v>
      </c>
      <c r="F305" t="s">
        <v>423</v>
      </c>
      <c r="G305" s="55" t="s">
        <v>653</v>
      </c>
      <c r="H305" t="s">
        <v>315</v>
      </c>
      <c r="I305" t="s">
        <v>316</v>
      </c>
    </row>
    <row r="306" spans="1:9" ht="16.5" customHeight="1" x14ac:dyDescent="0.25">
      <c r="A306" s="53" t="s">
        <v>238</v>
      </c>
      <c r="B306" s="56" t="s">
        <v>1259</v>
      </c>
      <c r="C306" s="53" t="s">
        <v>367</v>
      </c>
      <c r="D306" s="53" t="s">
        <v>853</v>
      </c>
      <c r="E306" s="53" t="s">
        <v>1096</v>
      </c>
      <c r="F306" s="53" t="s">
        <v>1097</v>
      </c>
      <c r="G306" s="55" t="s">
        <v>675</v>
      </c>
    </row>
    <row r="307" spans="1:9" ht="16.5" customHeight="1" x14ac:dyDescent="0.25">
      <c r="A307" t="s">
        <v>676</v>
      </c>
      <c r="B307" s="26" t="s">
        <v>1259</v>
      </c>
      <c r="D307" t="s">
        <v>672</v>
      </c>
      <c r="E307" t="s">
        <v>673</v>
      </c>
      <c r="F307" t="s">
        <v>674</v>
      </c>
      <c r="G307" s="55" t="s">
        <v>675</v>
      </c>
      <c r="H307" t="s">
        <v>320</v>
      </c>
      <c r="I307" t="s">
        <v>256</v>
      </c>
    </row>
    <row r="308" spans="1:9" ht="16.5" customHeight="1" x14ac:dyDescent="0.25">
      <c r="A308" s="53" t="s">
        <v>96</v>
      </c>
      <c r="B308" s="56" t="s">
        <v>1259</v>
      </c>
      <c r="C308" s="53" t="s">
        <v>367</v>
      </c>
      <c r="D308" s="53" t="s">
        <v>854</v>
      </c>
      <c r="E308" s="53" t="s">
        <v>1098</v>
      </c>
      <c r="F308" s="53" t="s">
        <v>961</v>
      </c>
      <c r="G308" s="55" t="s">
        <v>680</v>
      </c>
    </row>
    <row r="309" spans="1:9" ht="16.5" customHeight="1" x14ac:dyDescent="0.25">
      <c r="A309" s="53" t="s">
        <v>102</v>
      </c>
      <c r="B309" s="56" t="s">
        <v>1259</v>
      </c>
      <c r="C309" s="53" t="s">
        <v>367</v>
      </c>
      <c r="D309" s="53" t="s">
        <v>858</v>
      </c>
      <c r="E309" s="53" t="s">
        <v>1101</v>
      </c>
      <c r="F309" s="53" t="s">
        <v>950</v>
      </c>
      <c r="G309" s="55" t="s">
        <v>681</v>
      </c>
    </row>
    <row r="310" spans="1:9" ht="16.5" customHeight="1" x14ac:dyDescent="0.25">
      <c r="A310" s="53" t="s">
        <v>23</v>
      </c>
      <c r="B310" s="56" t="s">
        <v>1259</v>
      </c>
      <c r="C310" s="53" t="s">
        <v>367</v>
      </c>
      <c r="D310" s="53" t="s">
        <v>866</v>
      </c>
      <c r="E310" s="53" t="s">
        <v>1108</v>
      </c>
      <c r="F310" s="53" t="s">
        <v>1109</v>
      </c>
      <c r="G310" s="55" t="s">
        <v>690</v>
      </c>
    </row>
    <row r="311" spans="1:9" ht="26.4" x14ac:dyDescent="0.25">
      <c r="A311" s="53" t="s">
        <v>705</v>
      </c>
      <c r="B311" s="56" t="s">
        <v>1259</v>
      </c>
      <c r="C311" s="53" t="s">
        <v>354</v>
      </c>
      <c r="D311" s="53" t="s">
        <v>869</v>
      </c>
      <c r="E311" s="53" t="s">
        <v>1114</v>
      </c>
      <c r="F311" s="53" t="s">
        <v>961</v>
      </c>
      <c r="G311" s="55" t="s">
        <v>707</v>
      </c>
    </row>
    <row r="312" spans="1:9" ht="26.4" x14ac:dyDescent="0.25">
      <c r="A312" t="s">
        <v>245</v>
      </c>
      <c r="B312" s="26" t="s">
        <v>1259</v>
      </c>
      <c r="D312" t="s">
        <v>715</v>
      </c>
      <c r="E312" t="s">
        <v>716</v>
      </c>
      <c r="F312" t="s">
        <v>583</v>
      </c>
      <c r="G312" s="55" t="s">
        <v>717</v>
      </c>
      <c r="H312" t="s">
        <v>329</v>
      </c>
      <c r="I312" t="s">
        <v>256</v>
      </c>
    </row>
  </sheetData>
  <sheetProtection selectLockedCells="1" selectUnlockedCells="1"/>
  <sortState xmlns:xlrd2="http://schemas.microsoft.com/office/spreadsheetml/2017/richdata2" ref="A2:M183">
    <sortCondition ref="A2:A183"/>
  </sortState>
  <phoneticPr fontId="10" type="noConversion"/>
  <hyperlinks>
    <hyperlink ref="H25" r:id="rId1" display="https://google.doubleknot.com/app/managemembers/Order?iq=RwrElCSPr-fpJXRS2Y55naUYOdgCaLVE-7n44VQ308l_54bdZK3n1DvYHhUhgbAxWjtKTxucnuvzuRCAr8a4ZPDxORKgtHpGCSnNf_ShfMA1" xr:uid="{00000000-0004-0000-0800-000000000000}"/>
    <hyperlink ref="L104" r:id="rId2" xr:uid="{00000000-0004-0000-0800-000001000000}"/>
  </hyperlinks>
  <pageMargins left="0.25" right="0.25" top="0.75" bottom="0.75" header="0.3" footer="0.3"/>
  <pageSetup scale="86" firstPageNumber="0" fitToHeight="0" orientation="landscape" r:id="rId3"/>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0"/>
  <sheetViews>
    <sheetView workbookViewId="0"/>
  </sheetViews>
  <sheetFormatPr defaultRowHeight="14.4" x14ac:dyDescent="0.3"/>
  <cols>
    <col min="1" max="1" width="24.21875" bestFit="1" customWidth="1"/>
    <col min="2" max="2" width="11.88671875" bestFit="1" customWidth="1"/>
    <col min="3" max="3" width="6" bestFit="1" customWidth="1"/>
    <col min="4" max="16384" width="8.88671875" style="104"/>
  </cols>
  <sheetData>
    <row r="1" spans="1:6" x14ac:dyDescent="0.3">
      <c r="A1" t="s">
        <v>3</v>
      </c>
      <c r="B1" t="s">
        <v>7</v>
      </c>
      <c r="C1" t="s">
        <v>1526</v>
      </c>
      <c r="D1" s="104" t="s">
        <v>1547</v>
      </c>
      <c r="E1" s="110" t="s">
        <v>1582</v>
      </c>
    </row>
    <row r="2" spans="1:6" x14ac:dyDescent="0.3">
      <c r="A2" t="s">
        <v>1491</v>
      </c>
      <c r="B2" s="1" t="s">
        <v>1367</v>
      </c>
      <c r="C2">
        <v>6</v>
      </c>
      <c r="D2" s="104" t="str">
        <f t="shared" ref="D2" si="0">IF(OR(C2=5,C2=6),"Red",IF(OR(C2=7,C2=8),"Green","Blue"))</f>
        <v>Red</v>
      </c>
      <c r="F2" s="104" t="s">
        <v>1548</v>
      </c>
    </row>
    <row r="3" spans="1:6" x14ac:dyDescent="0.3">
      <c r="A3" t="s">
        <v>125</v>
      </c>
      <c r="B3" s="1" t="s">
        <v>355</v>
      </c>
      <c r="C3">
        <v>10</v>
      </c>
      <c r="D3" s="104" t="str">
        <f>IF(OR(C3=5,C3=6),"Red",IF(OR(C3=7,C3=8),"Green","Blue"))</f>
        <v>Blue</v>
      </c>
      <c r="F3" s="104" t="s">
        <v>1549</v>
      </c>
    </row>
    <row r="4" spans="1:6" x14ac:dyDescent="0.3">
      <c r="A4" t="s">
        <v>1499</v>
      </c>
      <c r="B4" s="1" t="s">
        <v>355</v>
      </c>
      <c r="C4">
        <v>11</v>
      </c>
      <c r="D4" s="104" t="str">
        <f t="shared" ref="D4:D67" si="1">IF(OR(C4=5,C4=6),"Red",IF(OR(C4=7,C4=8),"Green","Blue"))</f>
        <v>Blue</v>
      </c>
      <c r="F4" s="104" t="s">
        <v>1550</v>
      </c>
    </row>
    <row r="5" spans="1:6" x14ac:dyDescent="0.3">
      <c r="A5" t="s">
        <v>1488</v>
      </c>
      <c r="B5" s="1" t="s">
        <v>1368</v>
      </c>
      <c r="C5">
        <v>6</v>
      </c>
      <c r="D5" s="104" t="str">
        <f t="shared" si="1"/>
        <v>Red</v>
      </c>
      <c r="F5" s="104" t="s">
        <v>1551</v>
      </c>
    </row>
    <row r="6" spans="1:6" x14ac:dyDescent="0.3">
      <c r="A6" t="s">
        <v>1390</v>
      </c>
      <c r="B6" s="1" t="s">
        <v>1583</v>
      </c>
      <c r="C6">
        <v>6</v>
      </c>
      <c r="D6" s="104" t="str">
        <f t="shared" si="1"/>
        <v>Red</v>
      </c>
      <c r="F6" s="104" t="s">
        <v>1552</v>
      </c>
    </row>
    <row r="7" spans="1:6" x14ac:dyDescent="0.3">
      <c r="A7" t="s">
        <v>134</v>
      </c>
      <c r="B7" s="1" t="s">
        <v>355</v>
      </c>
      <c r="C7">
        <v>10</v>
      </c>
      <c r="D7" s="104" t="str">
        <f t="shared" si="1"/>
        <v>Blue</v>
      </c>
      <c r="F7" s="104" t="s">
        <v>140</v>
      </c>
    </row>
    <row r="8" spans="1:6" x14ac:dyDescent="0.3">
      <c r="A8" t="s">
        <v>954</v>
      </c>
      <c r="B8" s="1" t="s">
        <v>1583</v>
      </c>
      <c r="D8" s="104" t="str">
        <f t="shared" si="1"/>
        <v>Blue</v>
      </c>
      <c r="F8" s="104" t="s">
        <v>1553</v>
      </c>
    </row>
    <row r="9" spans="1:6" x14ac:dyDescent="0.3">
      <c r="A9" t="s">
        <v>71</v>
      </c>
      <c r="B9" s="1" t="s">
        <v>355</v>
      </c>
      <c r="C9">
        <v>9</v>
      </c>
      <c r="D9" s="104" t="str">
        <f t="shared" si="1"/>
        <v>Blue</v>
      </c>
    </row>
    <row r="10" spans="1:6" x14ac:dyDescent="0.3">
      <c r="A10" t="s">
        <v>402</v>
      </c>
      <c r="B10" s="1" t="s">
        <v>1367</v>
      </c>
      <c r="C10">
        <v>7</v>
      </c>
      <c r="D10" s="104" t="str">
        <f t="shared" si="1"/>
        <v>Green</v>
      </c>
    </row>
    <row r="11" spans="1:6" x14ac:dyDescent="0.3">
      <c r="A11" t="s">
        <v>435</v>
      </c>
      <c r="B11" s="1" t="s">
        <v>355</v>
      </c>
      <c r="C11">
        <v>12</v>
      </c>
      <c r="D11" s="104" t="str">
        <f t="shared" si="1"/>
        <v>Blue</v>
      </c>
    </row>
    <row r="12" spans="1:6" x14ac:dyDescent="0.3">
      <c r="A12" t="s">
        <v>95</v>
      </c>
      <c r="B12" s="1" t="s">
        <v>1584</v>
      </c>
      <c r="C12">
        <v>12</v>
      </c>
      <c r="D12" s="104" t="str">
        <f t="shared" si="1"/>
        <v>Blue</v>
      </c>
    </row>
    <row r="13" spans="1:6" x14ac:dyDescent="0.3">
      <c r="A13" t="s">
        <v>1418</v>
      </c>
      <c r="B13" s="1" t="s">
        <v>355</v>
      </c>
      <c r="C13">
        <v>9</v>
      </c>
      <c r="D13" s="104" t="str">
        <f t="shared" si="1"/>
        <v>Blue</v>
      </c>
    </row>
    <row r="14" spans="1:6" x14ac:dyDescent="0.3">
      <c r="A14" t="s">
        <v>150</v>
      </c>
      <c r="B14" s="1" t="s">
        <v>354</v>
      </c>
      <c r="C14">
        <v>11</v>
      </c>
      <c r="D14" s="104" t="str">
        <f t="shared" si="1"/>
        <v>Blue</v>
      </c>
    </row>
    <row r="15" spans="1:6" x14ac:dyDescent="0.3">
      <c r="A15" t="s">
        <v>977</v>
      </c>
      <c r="B15" s="1" t="s">
        <v>355</v>
      </c>
      <c r="C15">
        <v>9</v>
      </c>
      <c r="D15" s="104" t="str">
        <f t="shared" si="1"/>
        <v>Blue</v>
      </c>
    </row>
    <row r="16" spans="1:6" x14ac:dyDescent="0.3">
      <c r="A16" t="s">
        <v>333</v>
      </c>
      <c r="B16" s="1" t="s">
        <v>1368</v>
      </c>
      <c r="C16">
        <v>7</v>
      </c>
      <c r="D16" s="104" t="str">
        <f t="shared" si="1"/>
        <v>Green</v>
      </c>
    </row>
    <row r="17" spans="1:4" x14ac:dyDescent="0.3">
      <c r="A17" t="s">
        <v>152</v>
      </c>
      <c r="B17" s="1" t="s">
        <v>355</v>
      </c>
      <c r="C17">
        <v>11</v>
      </c>
      <c r="D17" s="104" t="str">
        <f t="shared" si="1"/>
        <v>Blue</v>
      </c>
    </row>
    <row r="18" spans="1:4" x14ac:dyDescent="0.3">
      <c r="A18" t="s">
        <v>981</v>
      </c>
      <c r="B18" s="1" t="s">
        <v>738</v>
      </c>
      <c r="C18">
        <v>8</v>
      </c>
      <c r="D18" s="104" t="str">
        <f t="shared" si="1"/>
        <v>Green</v>
      </c>
    </row>
    <row r="19" spans="1:4" x14ac:dyDescent="0.3">
      <c r="A19" t="s">
        <v>984</v>
      </c>
      <c r="B19" s="1" t="s">
        <v>354</v>
      </c>
      <c r="C19">
        <v>11</v>
      </c>
      <c r="D19" s="104" t="str">
        <f t="shared" si="1"/>
        <v>Blue</v>
      </c>
    </row>
    <row r="20" spans="1:4" x14ac:dyDescent="0.3">
      <c r="A20" t="s">
        <v>383</v>
      </c>
      <c r="B20" s="1" t="s">
        <v>738</v>
      </c>
      <c r="C20">
        <v>7</v>
      </c>
      <c r="D20" s="104" t="str">
        <f t="shared" si="1"/>
        <v>Green</v>
      </c>
    </row>
    <row r="21" spans="1:4" x14ac:dyDescent="0.3">
      <c r="A21" t="s">
        <v>1380</v>
      </c>
      <c r="B21" s="1" t="s">
        <v>1368</v>
      </c>
      <c r="C21">
        <v>6</v>
      </c>
      <c r="D21" s="104" t="str">
        <f t="shared" si="1"/>
        <v>Red</v>
      </c>
    </row>
    <row r="22" spans="1:4" x14ac:dyDescent="0.3">
      <c r="A22" t="s">
        <v>1378</v>
      </c>
      <c r="B22" s="1" t="s">
        <v>1367</v>
      </c>
      <c r="C22">
        <v>8</v>
      </c>
      <c r="D22" s="104" t="str">
        <f t="shared" si="1"/>
        <v>Green</v>
      </c>
    </row>
    <row r="23" spans="1:4" x14ac:dyDescent="0.3">
      <c r="A23" t="s">
        <v>68</v>
      </c>
      <c r="B23" s="1" t="s">
        <v>738</v>
      </c>
      <c r="C23">
        <v>8</v>
      </c>
      <c r="D23" s="104" t="str">
        <f t="shared" si="1"/>
        <v>Green</v>
      </c>
    </row>
    <row r="24" spans="1:4" x14ac:dyDescent="0.3">
      <c r="A24" t="s">
        <v>1429</v>
      </c>
      <c r="B24" s="1" t="s">
        <v>1583</v>
      </c>
      <c r="C24">
        <v>6</v>
      </c>
      <c r="D24" s="104" t="str">
        <f t="shared" si="1"/>
        <v>Red</v>
      </c>
    </row>
    <row r="25" spans="1:4" x14ac:dyDescent="0.3">
      <c r="A25" t="s">
        <v>1381</v>
      </c>
      <c r="B25" s="1" t="s">
        <v>1367</v>
      </c>
      <c r="C25">
        <v>6</v>
      </c>
      <c r="D25" s="104" t="str">
        <f t="shared" si="1"/>
        <v>Red</v>
      </c>
    </row>
    <row r="26" spans="1:4" x14ac:dyDescent="0.3">
      <c r="A26" t="s">
        <v>88</v>
      </c>
      <c r="B26" s="1" t="s">
        <v>354</v>
      </c>
      <c r="C26">
        <v>11</v>
      </c>
      <c r="D26" s="104" t="str">
        <f t="shared" si="1"/>
        <v>Blue</v>
      </c>
    </row>
    <row r="27" spans="1:4" x14ac:dyDescent="0.3">
      <c r="A27" t="s">
        <v>994</v>
      </c>
      <c r="B27" s="1" t="s">
        <v>1367</v>
      </c>
      <c r="C27">
        <v>7</v>
      </c>
      <c r="D27" s="104" t="str">
        <f t="shared" si="1"/>
        <v>Green</v>
      </c>
    </row>
    <row r="28" spans="1:4" x14ac:dyDescent="0.3">
      <c r="A28" t="s">
        <v>120</v>
      </c>
      <c r="B28" s="1" t="s">
        <v>1584</v>
      </c>
      <c r="C28">
        <v>12</v>
      </c>
      <c r="D28" s="104" t="str">
        <f t="shared" si="1"/>
        <v>Blue</v>
      </c>
    </row>
    <row r="29" spans="1:4" x14ac:dyDescent="0.3">
      <c r="A29" t="s">
        <v>12</v>
      </c>
      <c r="B29" s="1" t="s">
        <v>1584</v>
      </c>
      <c r="C29">
        <v>12</v>
      </c>
      <c r="D29" s="104" t="str">
        <f t="shared" si="1"/>
        <v>Blue</v>
      </c>
    </row>
    <row r="30" spans="1:4" x14ac:dyDescent="0.3">
      <c r="A30" t="s">
        <v>175</v>
      </c>
      <c r="B30" s="1" t="s">
        <v>355</v>
      </c>
      <c r="C30">
        <v>10</v>
      </c>
      <c r="D30" s="104" t="str">
        <f t="shared" si="1"/>
        <v>Blue</v>
      </c>
    </row>
    <row r="31" spans="1:4" x14ac:dyDescent="0.3">
      <c r="A31" t="s">
        <v>1438</v>
      </c>
      <c r="B31" s="1" t="s">
        <v>1367</v>
      </c>
      <c r="C31">
        <v>7</v>
      </c>
      <c r="D31" s="104" t="str">
        <f t="shared" si="1"/>
        <v>Green</v>
      </c>
    </row>
    <row r="32" spans="1:4" x14ac:dyDescent="0.3">
      <c r="A32" t="s">
        <v>111</v>
      </c>
      <c r="B32" s="1" t="s">
        <v>354</v>
      </c>
      <c r="C32">
        <v>9</v>
      </c>
      <c r="D32" s="104" t="str">
        <f t="shared" si="1"/>
        <v>Blue</v>
      </c>
    </row>
    <row r="33" spans="1:4" x14ac:dyDescent="0.3">
      <c r="A33" t="s">
        <v>1370</v>
      </c>
      <c r="B33" s="1" t="s">
        <v>1583</v>
      </c>
      <c r="C33">
        <v>6</v>
      </c>
      <c r="D33" s="104" t="str">
        <f t="shared" si="1"/>
        <v>Red</v>
      </c>
    </row>
    <row r="34" spans="1:4" x14ac:dyDescent="0.3">
      <c r="A34" t="s">
        <v>25</v>
      </c>
      <c r="B34" s="1" t="s">
        <v>1584</v>
      </c>
      <c r="C34">
        <v>12</v>
      </c>
      <c r="D34" s="104" t="str">
        <f t="shared" si="1"/>
        <v>Blue</v>
      </c>
    </row>
    <row r="35" spans="1:4" x14ac:dyDescent="0.3">
      <c r="A35" t="s">
        <v>1365</v>
      </c>
      <c r="B35" s="1" t="s">
        <v>1583</v>
      </c>
      <c r="C35">
        <v>6</v>
      </c>
      <c r="D35" s="104" t="str">
        <f t="shared" si="1"/>
        <v>Red</v>
      </c>
    </row>
    <row r="36" spans="1:4" x14ac:dyDescent="0.3">
      <c r="A36" t="s">
        <v>332</v>
      </c>
      <c r="B36" s="1" t="s">
        <v>1368</v>
      </c>
      <c r="C36">
        <v>8</v>
      </c>
      <c r="D36" s="104" t="str">
        <f t="shared" si="1"/>
        <v>Green</v>
      </c>
    </row>
    <row r="37" spans="1:4" x14ac:dyDescent="0.3">
      <c r="A37" t="s">
        <v>69</v>
      </c>
      <c r="B37" s="1" t="s">
        <v>355</v>
      </c>
      <c r="C37">
        <v>10</v>
      </c>
      <c r="D37" s="104" t="str">
        <f t="shared" si="1"/>
        <v>Blue</v>
      </c>
    </row>
    <row r="38" spans="1:4" x14ac:dyDescent="0.3">
      <c r="A38" t="s">
        <v>364</v>
      </c>
      <c r="B38" s="1" t="s">
        <v>354</v>
      </c>
      <c r="C38">
        <v>10</v>
      </c>
      <c r="D38" s="104" t="str">
        <f t="shared" si="1"/>
        <v>Blue</v>
      </c>
    </row>
    <row r="39" spans="1:4" x14ac:dyDescent="0.3">
      <c r="A39" t="s">
        <v>1446</v>
      </c>
      <c r="B39" s="1" t="s">
        <v>738</v>
      </c>
      <c r="C39">
        <v>8</v>
      </c>
      <c r="D39" s="104" t="str">
        <f t="shared" si="1"/>
        <v>Green</v>
      </c>
    </row>
    <row r="40" spans="1:4" x14ac:dyDescent="0.3">
      <c r="A40" t="s">
        <v>76</v>
      </c>
      <c r="B40" s="1" t="s">
        <v>355</v>
      </c>
      <c r="C40">
        <v>11</v>
      </c>
      <c r="D40" s="104" t="str">
        <f t="shared" si="1"/>
        <v>Blue</v>
      </c>
    </row>
    <row r="41" spans="1:4" x14ac:dyDescent="0.3">
      <c r="A41" t="s">
        <v>1447</v>
      </c>
      <c r="B41" s="1" t="s">
        <v>355</v>
      </c>
      <c r="C41">
        <v>8</v>
      </c>
      <c r="D41" s="104" t="str">
        <f t="shared" si="1"/>
        <v>Green</v>
      </c>
    </row>
    <row r="42" spans="1:4" x14ac:dyDescent="0.3">
      <c r="A42" t="s">
        <v>10</v>
      </c>
      <c r="B42" s="1" t="s">
        <v>355</v>
      </c>
      <c r="C42">
        <v>9</v>
      </c>
      <c r="D42" s="104" t="str">
        <f t="shared" si="1"/>
        <v>Blue</v>
      </c>
    </row>
    <row r="43" spans="1:4" x14ac:dyDescent="0.3">
      <c r="A43" t="s">
        <v>1022</v>
      </c>
      <c r="B43" s="1" t="s">
        <v>1585</v>
      </c>
      <c r="C43">
        <v>12</v>
      </c>
      <c r="D43" s="104" t="str">
        <f t="shared" si="1"/>
        <v>Blue</v>
      </c>
    </row>
    <row r="44" spans="1:4" x14ac:dyDescent="0.3">
      <c r="A44" t="s">
        <v>106</v>
      </c>
      <c r="B44" s="1" t="s">
        <v>355</v>
      </c>
      <c r="C44">
        <v>11</v>
      </c>
      <c r="D44" s="104" t="str">
        <f t="shared" si="1"/>
        <v>Blue</v>
      </c>
    </row>
    <row r="45" spans="1:4" x14ac:dyDescent="0.3">
      <c r="A45" t="s">
        <v>378</v>
      </c>
      <c r="B45" s="1" t="s">
        <v>738</v>
      </c>
      <c r="C45">
        <v>7</v>
      </c>
      <c r="D45" s="104" t="str">
        <f t="shared" si="1"/>
        <v>Green</v>
      </c>
    </row>
    <row r="46" spans="1:4" x14ac:dyDescent="0.3">
      <c r="A46" t="s">
        <v>123</v>
      </c>
      <c r="B46" s="1" t="s">
        <v>354</v>
      </c>
      <c r="C46">
        <v>11</v>
      </c>
      <c r="D46" s="104" t="str">
        <f t="shared" si="1"/>
        <v>Blue</v>
      </c>
    </row>
    <row r="47" spans="1:4" x14ac:dyDescent="0.3">
      <c r="A47" t="s">
        <v>110</v>
      </c>
      <c r="B47" s="1" t="s">
        <v>355</v>
      </c>
      <c r="C47">
        <v>11</v>
      </c>
      <c r="D47" s="104" t="str">
        <f t="shared" si="1"/>
        <v>Blue</v>
      </c>
    </row>
    <row r="48" spans="1:4" x14ac:dyDescent="0.3">
      <c r="A48" t="s">
        <v>112</v>
      </c>
      <c r="B48" s="1" t="s">
        <v>354</v>
      </c>
      <c r="C48">
        <v>10</v>
      </c>
      <c r="D48" s="104" t="str">
        <f t="shared" si="1"/>
        <v>Blue</v>
      </c>
    </row>
    <row r="49" spans="1:4" x14ac:dyDescent="0.3">
      <c r="A49" t="s">
        <v>198</v>
      </c>
      <c r="B49" s="1" t="s">
        <v>354</v>
      </c>
      <c r="C49">
        <v>10</v>
      </c>
      <c r="D49" s="104" t="str">
        <f t="shared" si="1"/>
        <v>Blue</v>
      </c>
    </row>
    <row r="50" spans="1:4" x14ac:dyDescent="0.3">
      <c r="A50" t="s">
        <v>67</v>
      </c>
      <c r="B50" s="1" t="s">
        <v>1368</v>
      </c>
      <c r="C50">
        <v>8</v>
      </c>
      <c r="D50" s="104" t="str">
        <f t="shared" si="1"/>
        <v>Green</v>
      </c>
    </row>
    <row r="51" spans="1:4" x14ac:dyDescent="0.3">
      <c r="A51" t="s">
        <v>13</v>
      </c>
      <c r="B51" s="1" t="s">
        <v>355</v>
      </c>
      <c r="C51">
        <v>11</v>
      </c>
      <c r="D51" s="104" t="str">
        <f t="shared" si="1"/>
        <v>Blue</v>
      </c>
    </row>
    <row r="52" spans="1:4" x14ac:dyDescent="0.3">
      <c r="A52" t="s">
        <v>366</v>
      </c>
      <c r="B52" s="26" t="s">
        <v>1586</v>
      </c>
      <c r="C52">
        <v>7</v>
      </c>
      <c r="D52" s="104" t="str">
        <f t="shared" si="1"/>
        <v>Green</v>
      </c>
    </row>
    <row r="53" spans="1:4" x14ac:dyDescent="0.3">
      <c r="A53" t="s">
        <v>251</v>
      </c>
      <c r="B53" s="1" t="s">
        <v>355</v>
      </c>
      <c r="C53">
        <v>12</v>
      </c>
      <c r="D53" s="104" t="str">
        <f t="shared" si="1"/>
        <v>Blue</v>
      </c>
    </row>
    <row r="54" spans="1:4" x14ac:dyDescent="0.3">
      <c r="A54" t="s">
        <v>365</v>
      </c>
      <c r="B54" s="1" t="s">
        <v>354</v>
      </c>
      <c r="C54">
        <v>11</v>
      </c>
      <c r="D54" s="104" t="str">
        <f t="shared" si="1"/>
        <v>Blue</v>
      </c>
    </row>
    <row r="55" spans="1:4" x14ac:dyDescent="0.3">
      <c r="A55" t="s">
        <v>21</v>
      </c>
      <c r="B55" s="1" t="s">
        <v>1584</v>
      </c>
      <c r="C55">
        <v>12</v>
      </c>
      <c r="D55" s="104" t="str">
        <f t="shared" si="1"/>
        <v>Blue</v>
      </c>
    </row>
    <row r="56" spans="1:4" x14ac:dyDescent="0.3">
      <c r="A56" t="s">
        <v>595</v>
      </c>
      <c r="B56" s="1" t="s">
        <v>1583</v>
      </c>
      <c r="C56">
        <v>8</v>
      </c>
      <c r="D56" s="104" t="str">
        <f t="shared" si="1"/>
        <v>Green</v>
      </c>
    </row>
    <row r="57" spans="1:4" x14ac:dyDescent="0.3">
      <c r="A57" t="s">
        <v>1525</v>
      </c>
      <c r="B57" s="1" t="s">
        <v>1367</v>
      </c>
      <c r="C57">
        <v>6</v>
      </c>
      <c r="D57" s="104" t="str">
        <f t="shared" si="1"/>
        <v>Red</v>
      </c>
    </row>
    <row r="58" spans="1:4" x14ac:dyDescent="0.3">
      <c r="A58" t="s">
        <v>31</v>
      </c>
      <c r="B58" s="1" t="s">
        <v>1584</v>
      </c>
      <c r="C58">
        <v>12</v>
      </c>
      <c r="D58" s="104" t="str">
        <f t="shared" si="1"/>
        <v>Blue</v>
      </c>
    </row>
    <row r="59" spans="1:4" x14ac:dyDescent="0.3">
      <c r="A59" t="s">
        <v>34</v>
      </c>
      <c r="B59" s="1" t="s">
        <v>354</v>
      </c>
      <c r="C59">
        <v>10</v>
      </c>
      <c r="D59" s="104" t="str">
        <f t="shared" si="1"/>
        <v>Blue</v>
      </c>
    </row>
    <row r="60" spans="1:4" x14ac:dyDescent="0.3">
      <c r="A60" t="s">
        <v>1457</v>
      </c>
      <c r="B60" s="1" t="s">
        <v>1368</v>
      </c>
      <c r="C60">
        <v>6</v>
      </c>
      <c r="D60" s="104" t="str">
        <f t="shared" si="1"/>
        <v>Red</v>
      </c>
    </row>
    <row r="61" spans="1:4" x14ac:dyDescent="0.3">
      <c r="A61" t="s">
        <v>1059</v>
      </c>
      <c r="B61" s="1" t="s">
        <v>1368</v>
      </c>
      <c r="C61">
        <v>7</v>
      </c>
      <c r="D61" s="104" t="str">
        <f t="shared" si="1"/>
        <v>Green</v>
      </c>
    </row>
    <row r="62" spans="1:4" x14ac:dyDescent="0.3">
      <c r="A62" t="s">
        <v>618</v>
      </c>
      <c r="B62" s="1" t="s">
        <v>355</v>
      </c>
      <c r="C62">
        <v>9</v>
      </c>
      <c r="D62" s="104" t="str">
        <f t="shared" si="1"/>
        <v>Blue</v>
      </c>
    </row>
    <row r="63" spans="1:4" x14ac:dyDescent="0.3">
      <c r="A63" t="s">
        <v>77</v>
      </c>
      <c r="B63" s="1" t="s">
        <v>355</v>
      </c>
      <c r="C63">
        <v>12</v>
      </c>
      <c r="D63" s="104" t="str">
        <f t="shared" si="1"/>
        <v>Blue</v>
      </c>
    </row>
    <row r="64" spans="1:4" x14ac:dyDescent="0.3">
      <c r="A64" t="s">
        <v>11</v>
      </c>
      <c r="B64" s="1" t="s">
        <v>355</v>
      </c>
      <c r="C64">
        <v>10</v>
      </c>
      <c r="D64" s="104" t="str">
        <f t="shared" si="1"/>
        <v>Blue</v>
      </c>
    </row>
    <row r="65" spans="1:4" x14ac:dyDescent="0.3">
      <c r="A65" t="s">
        <v>1464</v>
      </c>
      <c r="B65" s="1" t="s">
        <v>1368</v>
      </c>
      <c r="C65">
        <v>6</v>
      </c>
      <c r="D65" s="104" t="str">
        <f t="shared" si="1"/>
        <v>Red</v>
      </c>
    </row>
    <row r="66" spans="1:4" x14ac:dyDescent="0.3">
      <c r="A66" t="s">
        <v>74</v>
      </c>
      <c r="B66" s="1" t="s">
        <v>354</v>
      </c>
      <c r="C66">
        <v>11</v>
      </c>
      <c r="D66" s="104" t="str">
        <f t="shared" si="1"/>
        <v>Blue</v>
      </c>
    </row>
    <row r="67" spans="1:4" x14ac:dyDescent="0.3">
      <c r="A67" t="s">
        <v>1468</v>
      </c>
      <c r="B67" s="1" t="s">
        <v>1583</v>
      </c>
      <c r="C67">
        <v>6</v>
      </c>
      <c r="D67" s="104" t="str">
        <f t="shared" si="1"/>
        <v>Red</v>
      </c>
    </row>
    <row r="68" spans="1:4" x14ac:dyDescent="0.3">
      <c r="A68" t="s">
        <v>379</v>
      </c>
      <c r="B68" s="1" t="s">
        <v>1367</v>
      </c>
      <c r="C68">
        <v>7</v>
      </c>
      <c r="D68" s="104" t="str">
        <f t="shared" ref="D68:D90" si="2">IF(OR(C68=5,C68=6),"Red",IF(OR(C68=7,C68=8),"Green","Blue"))</f>
        <v>Green</v>
      </c>
    </row>
    <row r="69" spans="1:4" x14ac:dyDescent="0.3">
      <c r="A69" t="s">
        <v>1382</v>
      </c>
      <c r="B69" s="1" t="s">
        <v>355</v>
      </c>
      <c r="C69">
        <v>9</v>
      </c>
      <c r="D69" s="104" t="str">
        <f t="shared" si="2"/>
        <v>Blue</v>
      </c>
    </row>
    <row r="70" spans="1:4" x14ac:dyDescent="0.3">
      <c r="A70" t="s">
        <v>118</v>
      </c>
      <c r="B70" s="1" t="s">
        <v>354</v>
      </c>
      <c r="C70">
        <v>11</v>
      </c>
      <c r="D70" s="104" t="str">
        <f t="shared" si="2"/>
        <v>Blue</v>
      </c>
    </row>
    <row r="71" spans="1:4" x14ac:dyDescent="0.3">
      <c r="A71" t="s">
        <v>81</v>
      </c>
      <c r="B71" s="1" t="s">
        <v>1584</v>
      </c>
      <c r="C71">
        <v>12</v>
      </c>
      <c r="D71" s="104" t="str">
        <f t="shared" si="2"/>
        <v>Blue</v>
      </c>
    </row>
    <row r="72" spans="1:4" x14ac:dyDescent="0.3">
      <c r="A72" t="s">
        <v>82</v>
      </c>
      <c r="B72" s="1" t="s">
        <v>354</v>
      </c>
      <c r="C72">
        <v>11</v>
      </c>
      <c r="D72" s="104" t="str">
        <f t="shared" si="2"/>
        <v>Blue</v>
      </c>
    </row>
    <row r="73" spans="1:4" x14ac:dyDescent="0.3">
      <c r="A73" t="s">
        <v>655</v>
      </c>
      <c r="B73" s="1" t="s">
        <v>1584</v>
      </c>
      <c r="C73">
        <v>12</v>
      </c>
      <c r="D73" s="104" t="str">
        <f t="shared" si="2"/>
        <v>Blue</v>
      </c>
    </row>
    <row r="74" spans="1:4" x14ac:dyDescent="0.3">
      <c r="A74" t="s">
        <v>416</v>
      </c>
      <c r="B74" s="1" t="s">
        <v>354</v>
      </c>
      <c r="C74">
        <v>9</v>
      </c>
      <c r="D74" s="104" t="str">
        <f t="shared" si="2"/>
        <v>Blue</v>
      </c>
    </row>
    <row r="75" spans="1:4" x14ac:dyDescent="0.3">
      <c r="A75" t="s">
        <v>109</v>
      </c>
      <c r="B75" s="1" t="s">
        <v>738</v>
      </c>
      <c r="C75">
        <v>8</v>
      </c>
      <c r="D75" s="104" t="str">
        <f t="shared" si="2"/>
        <v>Green</v>
      </c>
    </row>
    <row r="76" spans="1:4" x14ac:dyDescent="0.3">
      <c r="A76" t="s">
        <v>417</v>
      </c>
      <c r="B76" s="1" t="s">
        <v>354</v>
      </c>
      <c r="C76">
        <v>12</v>
      </c>
      <c r="D76" s="104" t="str">
        <f t="shared" si="2"/>
        <v>Blue</v>
      </c>
    </row>
    <row r="77" spans="1:4" x14ac:dyDescent="0.3">
      <c r="A77" t="s">
        <v>100</v>
      </c>
      <c r="B77" s="1" t="s">
        <v>1584</v>
      </c>
      <c r="C77">
        <v>12</v>
      </c>
      <c r="D77" s="104" t="str">
        <f t="shared" si="2"/>
        <v>Blue</v>
      </c>
    </row>
    <row r="78" spans="1:4" x14ac:dyDescent="0.3">
      <c r="A78" t="s">
        <v>664</v>
      </c>
      <c r="B78" s="1" t="s">
        <v>355</v>
      </c>
      <c r="C78">
        <v>9</v>
      </c>
      <c r="D78" s="104" t="str">
        <f t="shared" si="2"/>
        <v>Blue</v>
      </c>
    </row>
    <row r="79" spans="1:4" x14ac:dyDescent="0.3">
      <c r="A79" t="s">
        <v>343</v>
      </c>
      <c r="B79" s="1" t="s">
        <v>1583</v>
      </c>
      <c r="C79">
        <v>7</v>
      </c>
      <c r="D79" s="104" t="str">
        <f t="shared" si="2"/>
        <v>Green</v>
      </c>
    </row>
    <row r="80" spans="1:4" x14ac:dyDescent="0.3">
      <c r="A80" t="s">
        <v>238</v>
      </c>
      <c r="B80" s="1" t="s">
        <v>1584</v>
      </c>
      <c r="C80">
        <v>12</v>
      </c>
      <c r="D80" s="104" t="str">
        <f t="shared" si="2"/>
        <v>Blue</v>
      </c>
    </row>
    <row r="81" spans="1:4" x14ac:dyDescent="0.3">
      <c r="A81" t="s">
        <v>347</v>
      </c>
      <c r="B81" s="1" t="s">
        <v>1368</v>
      </c>
      <c r="C81">
        <v>7</v>
      </c>
      <c r="D81" s="104" t="str">
        <f t="shared" si="2"/>
        <v>Green</v>
      </c>
    </row>
    <row r="82" spans="1:4" x14ac:dyDescent="0.3">
      <c r="A82" t="s">
        <v>363</v>
      </c>
      <c r="B82" s="1" t="s">
        <v>1583</v>
      </c>
      <c r="C82">
        <v>8</v>
      </c>
      <c r="D82" s="104" t="str">
        <f t="shared" si="2"/>
        <v>Green</v>
      </c>
    </row>
    <row r="83" spans="1:4" x14ac:dyDescent="0.3">
      <c r="A83" t="s">
        <v>381</v>
      </c>
      <c r="B83" s="1" t="s">
        <v>1583</v>
      </c>
      <c r="C83">
        <v>7</v>
      </c>
      <c r="D83" s="104" t="str">
        <f t="shared" si="2"/>
        <v>Green</v>
      </c>
    </row>
    <row r="84" spans="1:4" x14ac:dyDescent="0.3">
      <c r="A84" t="s">
        <v>705</v>
      </c>
      <c r="B84" s="1" t="s">
        <v>1584</v>
      </c>
      <c r="C84">
        <v>12</v>
      </c>
      <c r="D84" s="104" t="str">
        <f t="shared" si="2"/>
        <v>Blue</v>
      </c>
    </row>
    <row r="85" spans="1:4" x14ac:dyDescent="0.3">
      <c r="A85" t="s">
        <v>369</v>
      </c>
      <c r="B85" s="1" t="s">
        <v>1584</v>
      </c>
      <c r="C85">
        <v>10</v>
      </c>
      <c r="D85" s="104" t="str">
        <f t="shared" si="2"/>
        <v>Blue</v>
      </c>
    </row>
    <row r="86" spans="1:4" x14ac:dyDescent="0.3">
      <c r="A86" t="s">
        <v>80</v>
      </c>
      <c r="B86" s="1" t="s">
        <v>1584</v>
      </c>
      <c r="C86">
        <v>8</v>
      </c>
      <c r="D86" s="104" t="str">
        <f t="shared" si="2"/>
        <v>Green</v>
      </c>
    </row>
    <row r="87" spans="1:4" x14ac:dyDescent="0.3">
      <c r="A87" t="s">
        <v>246</v>
      </c>
      <c r="B87" s="1" t="s">
        <v>1586</v>
      </c>
      <c r="C87">
        <v>11</v>
      </c>
      <c r="D87" s="104" t="str">
        <f t="shared" si="2"/>
        <v>Blue</v>
      </c>
    </row>
    <row r="88" spans="1:4" x14ac:dyDescent="0.3">
      <c r="A88" t="s">
        <v>1481</v>
      </c>
      <c r="B88" s="1" t="s">
        <v>354</v>
      </c>
      <c r="C88">
        <v>10</v>
      </c>
      <c r="D88" s="104" t="str">
        <f t="shared" si="2"/>
        <v>Blue</v>
      </c>
    </row>
    <row r="89" spans="1:4" x14ac:dyDescent="0.3">
      <c r="A89" t="s">
        <v>119</v>
      </c>
      <c r="B89" s="1" t="s">
        <v>355</v>
      </c>
      <c r="C89">
        <v>10</v>
      </c>
      <c r="D89" s="104" t="str">
        <f t="shared" si="2"/>
        <v>Blue</v>
      </c>
    </row>
    <row r="90" spans="1:4" x14ac:dyDescent="0.3">
      <c r="A90" t="s">
        <v>248</v>
      </c>
      <c r="B90" s="1" t="s">
        <v>1367</v>
      </c>
      <c r="C90">
        <v>8</v>
      </c>
      <c r="D90" s="104" t="str">
        <f t="shared" si="2"/>
        <v>Green</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2 Y t B T 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Y t B 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m L Q U 3 r v G E 7 I Q E A A L s C A A A T A B w A R m 9 y b X V s Y X M v U 2 V j d G l v b j E u b S C i G A A o o B Q A A A A A A A A A A A A A A A A A A A A A A A A A A A B 1 k V 9 L w z A U x d 8 L / Q 4 h e 2 k h F D P 3 R x 1 9 6 h S E I c j q k / M h a 6 9 b o E 0 k u d W N s e 9 u Z l E n e P O S 3 N 9 J 7 j 2 H e K h Q W 8 O W / S 5 n c R R H f q s c 1 G w B 9 Q Y c y 1 k D G E c s r K X t X A W B F P 4 9 m 9 u q a 8 F g c q c b y A p r M B Q + 4 c X N 6 s m D 8 6 u F 9 m o 1 t x + m s a o O 5 V e 7 D H f I U / E 8 h 0 a 3 G s H l f J C g W q d c s M I 2 X W t 8 L q e C 3 Z r K 1 t p s c j k c D w V 7 7 C z C E v c N 5 L / H 7 M E a e E l F b 2 7 A i 6 0 y m 2 C 8 3 L 8 B D y 5 L t Q 6 X S q e M f 7 W u 7 d u f R J / 0 S c T h w H s q w 3 g M C k P Y 4 V G w b z 4 k + C X B R w Q f E 3 x C 8 G n g 9 w Y n o + z k 9 0 y 4 I h 5 c E 1 x e U M J P 5 F r h + Q R J Z Z Z U a E m l l l R s S e W W 0 z / C M Y 0 j b f 7 9 3 9 k n U E s B A i 0 A F A A C A A g A 2 Y t B T c a t r A S n A A A A + A A A A B I A A A A A A A A A A A A A A A A A A A A A A E N v b m Z p Z y 9 Q Y W N r Y W d l L n h t b F B L A Q I t A B Q A A g A I A N m L Q U 0 P y u m r p A A A A O k A A A A T A A A A A A A A A A A A A A A A A P M A A A B b Q 2 9 u d G V u d F 9 U e X B l c 1 0 u e G 1 s U E s B A i 0 A F A A C A A g A 2 Y t B T e u 8 Y T s h A Q A A u w I A A B M A A A A A A A A A A A A A A A A A 5 A 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8 A A A A A A A C c 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x l Z G d 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l Z G d l c i I g L z 4 8 R W 5 0 c n k g V H l w Z T 0 i R m l s b G V k Q 2 9 t c G x l d G V S Z X N 1 b H R U b 1 d v c m t z a G V l d C I g V m F s d W U 9 I m w x I i A v P j x F b n R y e S B U e X B l P S J S Z W x h d G l v b n N o a X B J b m Z v Q 2 9 u d G F p b m V y I i B W Y W x 1 Z T 0 i c 3 s m c X V v d D t j b 2 x 1 b W 5 D b 3 V u d C Z x d W 9 0 O z o x N y w m c X V v d D t r Z X l D b 2 x 1 b W 5 O Y W 1 l c y Z x d W 9 0 O z p b X S w m c X V v d D t x d W V y e V J l b G F 0 a W 9 u c 2 h p c H M m c X V v d D s 6 W 1 0 s J n F 1 b 3 Q 7 Y 2 9 s d W 1 u S W R l b n R p d G l l c y Z x d W 9 0 O z p b J n F 1 b 3 Q 7 U 2 V j d G l v b j E v T G V k Z 2 V y L 0 N o Y W 5 n Z W Q g V H l w Z S 5 7 Q 2 9 s d W 1 u M S w w f S Z x d W 9 0 O y w m c X V v d D t T Z W N 0 a W 9 u M S 9 M Z W R n Z X I v Q 2 h h b m d l Z C B U e X B l L n t D b 2 x 1 b W 4 y L D F 9 J n F 1 b 3 Q 7 L C Z x d W 9 0 O 1 N l Y 3 R p b 2 4 x L 0 x l Z G d l c i 9 D a G F u Z 2 V k I F R 5 c G U u e 0 N v b H V t b j M s M n 0 m c X V v d D s s J n F 1 b 3 Q 7 U 2 V j d G l v b j E v T G V k Z 2 V y L 0 N o Y W 5 n Z W Q g V H l w Z S 5 7 Q 2 9 s d W 1 u N C w z f S Z x d W 9 0 O y w m c X V v d D t T Z W N 0 a W 9 u M S 9 M Z W R n Z X I v Q 2 h h b m d l Z C B U e X B l L n t D b 2 x 1 b W 4 1 L D R 9 J n F 1 b 3 Q 7 L C Z x d W 9 0 O 1 N l Y 3 R p b 2 4 x L 0 x l Z G d l c i 9 D a G F u Z 2 V k I F R 5 c G U u e 0 N v b H V t b j Y s N X 0 m c X V v d D s s J n F 1 b 3 Q 7 U 2 V j d G l v b j E v T G V k Z 2 V y L 0 N o Y W 5 n Z W Q g V H l w Z S 5 7 Q 2 9 s d W 1 u N y w 2 f S Z x d W 9 0 O y w m c X V v d D t T Z W N 0 a W 9 u M S 9 M Z W R n Z X I v Q 2 h h b m d l Z C B U e X B l L n t D b 2 x 1 b W 4 4 L D d 9 J n F 1 b 3 Q 7 L C Z x d W 9 0 O 1 N l Y 3 R p b 2 4 x L 0 x l Z G d l c i 9 D a G F u Z 2 V k I F R 5 c G U u e 0 N v b H V t b j k s O H 0 m c X V v d D s s J n F 1 b 3 Q 7 U 2 V j d G l v b j E v T G V k Z 2 V y L 0 N o Y W 5 n Z W Q g V H l w Z S 5 7 Q 2 9 s d W 1 u M T A s O X 0 m c X V v d D s s J n F 1 b 3 Q 7 U 2 V j d G l v b j E v T G V k Z 2 V y L 0 N o Y W 5 n Z W Q g V H l w Z S 5 7 Q 2 9 s d W 1 u M T E s M T B 9 J n F 1 b 3 Q 7 L C Z x d W 9 0 O 1 N l Y 3 R p b 2 4 x L 0 x l Z G d l c i 9 D a G F u Z 2 V k I F R 5 c G U u e 0 N v b H V t b j E y L D E x f S Z x d W 9 0 O y w m c X V v d D t T Z W N 0 a W 9 u M S 9 M Z W R n Z X I v Q 2 h h b m d l Z C B U e X B l L n t D b 2 x 1 b W 4 x M y w x M n 0 m c X V v d D s s J n F 1 b 3 Q 7 U 2 V j d G l v b j E v T G V k Z 2 V y L 0 N o Y W 5 n Z W Q g V H l w Z S 5 7 Q 2 9 s d W 1 u M T Q s M T N 9 J n F 1 b 3 Q 7 L C Z x d W 9 0 O 1 N l Y 3 R p b 2 4 x L 0 x l Z G d l c i 9 D a G F u Z 2 V k I F R 5 c G U u e 0 N v b H V t b j E 1 L D E 0 f S Z x d W 9 0 O y w m c X V v d D t T Z W N 0 a W 9 u M S 9 M Z W R n Z X I v Q 2 h h b m d l Z C B U e X B l L n t D b 2 x 1 b W 4 x N i w x N X 0 m c X V v d D s s J n F 1 b 3 Q 7 U 2 V j d G l v b j E v T G V k Z 2 V y L 0 N o Y W 5 n Z W Q g V H l w Z S 5 7 Q 2 9 s d W 1 u M T c s M T Z 9 J n F 1 b 3 Q 7 X S w m c X V v d D t D b 2 x 1 b W 5 D b 3 V u d C Z x d W 9 0 O z o x N y w m c X V v d D t L Z X l D b 2 x 1 b W 5 O Y W 1 l c y Z x d W 9 0 O z p b X S w m c X V v d D t D b 2 x 1 b W 5 J Z G V u d G l 0 a W V z J n F 1 b 3 Q 7 O l s m c X V v d D t T Z W N 0 a W 9 u M S 9 M Z W R n Z X I v Q 2 h h b m d l Z C B U e X B l L n t D b 2 x 1 b W 4 x L D B 9 J n F 1 b 3 Q 7 L C Z x d W 9 0 O 1 N l Y 3 R p b 2 4 x L 0 x l Z G d l c i 9 D a G F u Z 2 V k I F R 5 c G U u e 0 N v b H V t b j I s M X 0 m c X V v d D s s J n F 1 b 3 Q 7 U 2 V j d G l v b j E v T G V k Z 2 V y L 0 N o Y W 5 n Z W Q g V H l w Z S 5 7 Q 2 9 s d W 1 u M y w y f S Z x d W 9 0 O y w m c X V v d D t T Z W N 0 a W 9 u M S 9 M Z W R n Z X I v Q 2 h h b m d l Z C B U e X B l L n t D b 2 x 1 b W 4 0 L D N 9 J n F 1 b 3 Q 7 L C Z x d W 9 0 O 1 N l Y 3 R p b 2 4 x L 0 x l Z G d l c i 9 D a G F u Z 2 V k I F R 5 c G U u e 0 N v b H V t b j U s N H 0 m c X V v d D s s J n F 1 b 3 Q 7 U 2 V j d G l v b j E v T G V k Z 2 V y L 0 N o Y W 5 n Z W Q g V H l w Z S 5 7 Q 2 9 s d W 1 u N i w 1 f S Z x d W 9 0 O y w m c X V v d D t T Z W N 0 a W 9 u M S 9 M Z W R n Z X I v Q 2 h h b m d l Z C B U e X B l L n t D b 2 x 1 b W 4 3 L D Z 9 J n F 1 b 3 Q 7 L C Z x d W 9 0 O 1 N l Y 3 R p b 2 4 x L 0 x l Z G d l c i 9 D a G F u Z 2 V k I F R 5 c G U u e 0 N v b H V t b j g s N 3 0 m c X V v d D s s J n F 1 b 3 Q 7 U 2 V j d G l v b j E v T G V k Z 2 V y L 0 N o Y W 5 n Z W Q g V H l w Z S 5 7 Q 2 9 s d W 1 u O S w 4 f S Z x d W 9 0 O y w m c X V v d D t T Z W N 0 a W 9 u M S 9 M Z W R n Z X I v Q 2 h h b m d l Z C B U e X B l L n t D b 2 x 1 b W 4 x M C w 5 f S Z x d W 9 0 O y w m c X V v d D t T Z W N 0 a W 9 u M S 9 M Z W R n Z X I v Q 2 h h b m d l Z C B U e X B l L n t D b 2 x 1 b W 4 x M S w x M H 0 m c X V v d D s s J n F 1 b 3 Q 7 U 2 V j d G l v b j E v T G V k Z 2 V y L 0 N o Y W 5 n Z W Q g V H l w Z S 5 7 Q 2 9 s d W 1 u M T I s M T F 9 J n F 1 b 3 Q 7 L C Z x d W 9 0 O 1 N l Y 3 R p b 2 4 x L 0 x l Z G d l c i 9 D a G F u Z 2 V k I F R 5 c G U u e 0 N v b H V t b j E z L D E y f S Z x d W 9 0 O y w m c X V v d D t T Z W N 0 a W 9 u M S 9 M Z W R n Z X I v Q 2 h h b m d l Z C B U e X B l L n t D b 2 x 1 b W 4 x N C w x M 3 0 m c X V v d D s s J n F 1 b 3 Q 7 U 2 V j d G l v b j E v T G V k Z 2 V y L 0 N o Y W 5 n Z W Q g V H l w Z S 5 7 Q 2 9 s d W 1 u M T U s M T R 9 J n F 1 b 3 Q 7 L C Z x d W 9 0 O 1 N l Y 3 R p b 2 4 x L 0 x l Z G d l c i 9 D a G F u Z 2 V k I F R 5 c G U u e 0 N v b H V t b j E 2 L D E 1 f S Z x d W 9 0 O y w m c X V v d D t T Z W N 0 a W 9 u M S 9 M Z W R n Z X I v Q 2 h h b m d l Z C B U e X B l L n t D b 2 x 1 b W 4 x N y w x N n 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X S I g L z 4 8 R W 5 0 c n k g V H l w Z T 0 i R m l s b E N v b H V t b l R 5 c G V z I i B W Y W x 1 Z T 0 i c 0 J n W U d C Z 1 l H Q X d Z R 0 J n a 0 d C Z 1 l H Q m d Z P S I g L z 4 8 R W 5 0 c n k g V H l w Z T 0 i R m l s b E x h c 3 R V c G R h d G V k I i B W Y W x 1 Z T 0 i Z D I w M T g t M D k t M j B U M j M 6 N T U 6 M z c u M D I y M T Q 5 M V o i I C 8 + P E V u d H J 5 I F R 5 c G U 9 I k Z p b G x F c n J v c k N v d W 5 0 I i B W Y W x 1 Z T 0 i b D E i I C 8 + P E V u d H J 5 I F R 5 c G U 9 I k Z p b G x F c n J v c k N v Z G U i I F Z h b H V l P S J z V W 5 r b m 9 3 b i I g L z 4 8 R W 5 0 c n k g V H l w Z T 0 i R m l s b E N v d W 5 0 I i B W Y W x 1 Z T 0 i b D I x M y I g L z 4 8 R W 5 0 c n k g V H l w Z T 0 i Q W R k Z W R U b 0 R h d G F N b 2 R l b C I g V m F s d W U 9 I m w w I i A v P j w v U 3 R h Y m x l R W 5 0 c m l l c z 4 8 L 0 l 0 Z W 0 + P E l 0 Z W 0 + P E l 0 Z W 1 M b 2 N h d G l v b j 4 8 S X R l b V R 5 c G U + R m 9 y b X V s Y T w v S X R l b V R 5 c G U + P E l 0 Z W 1 Q Y X R o P l N l Y 3 R p b 2 4 x L 0 x l Z G d l c i 9 T b 3 V y Y 2 U 8 L 0 l 0 Z W 1 Q Y X R o P j w v S X R l b U x v Y 2 F 0 a W 9 u P j x T d G F i b G V F b n R y a W V z I C 8 + P C 9 J d G V t P j x J d G V t P j x J d G V t T G 9 j Y X R p b 2 4 + P E l 0 Z W 1 U e X B l P k Z v c m 1 1 b G E 8 L 0 l 0 Z W 1 U e X B l P j x J d G V t U G F 0 a D 5 T Z W N 0 a W 9 u M S 9 M Z W R n Z X I v Q 2 h h b m d l Z C U y M F R 5 c G U 8 L 0 l 0 Z W 1 Q Y X R o P j w v S X R l b U x v Y 2 F 0 a W 9 u P j x T d G F i b G V F b n R y a W V z I C 8 + P C 9 J d G V t P j w v S X R l b X M + P C 9 M b 2 N h b F B h Y 2 t h Z 2 V N Z X R h Z G F 0 Y U Z p b G U + F g A A A F B L B Q Y A A A A A A A A A A A A A A A A A A A A A A A A m A Q A A A Q A A A N C M n d 8 B F d E R j H o A w E / C l + s B A A A A K 2 B I J X u 4 F 0 q E M R r o w p R W 2 Q A A A A A C A A A A A A A Q Z g A A A A E A A C A A A A D g O q z c s v n 3 + N / P 2 F H i f B C Z J d 8 h R y y 1 L T l 4 8 w o i S y j c W w A A A A A O g A A A A A I A A C A A A A D + v x S d h x U f G P O 0 Q H K j r Y z u Y 1 P 4 H 8 k u R O v w I B X i q 9 B A h V A A A A A T r H w u c e 8 S w J J H I + 5 F H X O d L s b n F W w 6 d 7 s h n 8 h q 8 / l k p L a m y h W O 5 s K K I o k 9 T s 0 V S P P 0 G + 5 C K y 0 4 N r p X + 3 O e k e + e k o A p r 9 s F e 7 3 2 a C G j X t S 6 T U A A A A D h d W d h Y v b 1 g Y j k e P n v / U p L W I w U b w j x c r n C o V A G R Z A p y X G A b K C U Y U u O 6 u U R 6 N Z k 4 r P P H r W W 6 r 1 1 M p 7 X t 7 D r o q O S < / D a t a M a s h u p > 
</file>

<file path=customXml/itemProps1.xml><?xml version="1.0" encoding="utf-8"?>
<ds:datastoreItem xmlns:ds="http://schemas.openxmlformats.org/officeDocument/2006/customXml" ds:itemID="{1737887B-355C-4590-A7B4-64B2238CE5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Export Data</vt:lpstr>
      <vt:lpstr>Registration Worksheet</vt:lpstr>
      <vt:lpstr>Registrations</vt:lpstr>
      <vt:lpstr>Rides</vt:lpstr>
      <vt:lpstr>Troopmaster Contacts</vt:lpstr>
      <vt:lpstr>Sheet3</vt:lpstr>
      <vt:lpstr>junk</vt:lpstr>
      <vt:lpstr>Contacts</vt:lpstr>
      <vt:lpstr>Patrols 11-19</vt:lpstr>
      <vt:lpstr>Underage Driver</vt:lpstr>
      <vt:lpstr>Patrols</vt:lpstr>
      <vt:lpstr>Sheet1</vt:lpstr>
      <vt:lpstr>Health</vt:lpstr>
      <vt:lpstr>Sheet2</vt:lpstr>
      <vt:lpstr>Contacts!Print_Area</vt:lpstr>
      <vt:lpstr>junk!Print_Area</vt:lpstr>
      <vt:lpstr>Registrations!Print_Area</vt:lpstr>
      <vt:lpstr>Rides!Print_Area</vt:lpstr>
      <vt:lpstr>junk!Print_Titles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M0041375</dc:creator>
  <cp:lastModifiedBy>Lisa Hayes</cp:lastModifiedBy>
  <cp:lastPrinted>2024-02-16T00:52:09Z</cp:lastPrinted>
  <dcterms:created xsi:type="dcterms:W3CDTF">2016-10-17T00:34:09Z</dcterms:created>
  <dcterms:modified xsi:type="dcterms:W3CDTF">2024-02-16T00:55:10Z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2100169203</vt:i4>
  </property>
  <property fmtid="{D5CDD505-2E9C-101B-9397-08002B2CF9AE}" pid="3" name="_NewReviewCycle">
    <vt:lpwstr/>
  </property>
  <property fmtid="{D5CDD505-2E9C-101B-9397-08002B2CF9AE}" pid="4" name="_EmailSubject">
    <vt:lpwstr/>
  </property>
  <property fmtid="{D5CDD505-2E9C-101B-9397-08002B2CF9AE}" pid="5" name="_AuthorEmail">
    <vt:lpwstr>Lisa.Hayes@nissan-usa.com</vt:lpwstr>
  </property>
  <property fmtid="{D5CDD505-2E9C-101B-9397-08002B2CF9AE}" pid="6" name="_AuthorEmailDisplayName">
    <vt:lpwstr>Hayes, Lisa</vt:lpwstr>
  </property>
  <property fmtid="{D5CDD505-2E9C-101B-9397-08002B2CF9AE}" pid="7" name="_ReviewingToolsShownOnce">
    <vt:lpwstr/>
  </property>
</Properties>
</file>